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ellimages.xml" ContentType="application/vnd.wps-officedocument.cellim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PXL\Desktop\"/>
    </mc:Choice>
  </mc:AlternateContent>
  <xr:revisionPtr revIDLastSave="0" documentId="13_ncr:1_{E98F19B7-6F97-4432-B0F4-63EF0846C5AE}" xr6:coauthVersionLast="47" xr6:coauthVersionMax="47" xr10:uidLastSave="{00000000-0000-0000-0000-000000000000}"/>
  <bookViews>
    <workbookView xWindow="-110" yWindow="-110" windowWidth="22620" windowHeight="13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1" l="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0" i="1"/>
  <c r="H9" i="1"/>
  <c r="H8" i="1"/>
  <c r="H6" i="1"/>
  <c r="H5" i="1"/>
  <c r="H4" i="1"/>
  <c r="H3" i="1"/>
</calcChain>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C43B18A4F1BB4C5FA18F98DE530249B9"/>
        <xdr:cNvPicPr>
          <a:picLocks noChangeAspect="1"/>
        </xdr:cNvPicPr>
      </xdr:nvPicPr>
      <xdr:blipFill>
        <a:blip r:embed="rId1"/>
        <a:srcRect t="13862" b="34733"/>
        <a:stretch>
          <a:fillRect/>
        </a:stretch>
      </xdr:blipFill>
      <xdr:spPr>
        <a:xfrm>
          <a:off x="6812280" y="2295525"/>
          <a:ext cx="1528445" cy="1057275"/>
        </a:xfrm>
        <a:prstGeom prst="rect">
          <a:avLst/>
        </a:prstGeom>
        <a:noFill/>
        <a:ln w="9525">
          <a:noFill/>
        </a:ln>
      </xdr:spPr>
    </xdr:pic>
  </etc:cellImage>
  <etc:cellImage>
    <xdr:pic>
      <xdr:nvPicPr>
        <xdr:cNvPr id="8" name="ID_FB665859E3614803A0D94D309B8BBEA5"/>
        <xdr:cNvPicPr>
          <a:picLocks noChangeAspect="1"/>
        </xdr:cNvPicPr>
      </xdr:nvPicPr>
      <xdr:blipFill>
        <a:blip r:embed="rId2"/>
        <a:srcRect t="31186"/>
        <a:stretch>
          <a:fillRect/>
        </a:stretch>
      </xdr:blipFill>
      <xdr:spPr>
        <a:xfrm>
          <a:off x="6768465" y="4295775"/>
          <a:ext cx="1835785" cy="2260600"/>
        </a:xfrm>
        <a:prstGeom prst="rect">
          <a:avLst/>
        </a:prstGeom>
        <a:noFill/>
        <a:ln w="9525">
          <a:noFill/>
        </a:ln>
      </xdr:spPr>
    </xdr:pic>
  </etc:cellImage>
  <etc:cellImage>
    <xdr:pic>
      <xdr:nvPicPr>
        <xdr:cNvPr id="9" name="ID_E7F85229F1E747059A6B5B917CFD64D6"/>
        <xdr:cNvPicPr>
          <a:picLocks noChangeAspect="1"/>
        </xdr:cNvPicPr>
      </xdr:nvPicPr>
      <xdr:blipFill>
        <a:blip r:embed="rId3"/>
        <a:srcRect l="-1324" t="-2625" r="-10341" b="2625"/>
        <a:stretch>
          <a:fillRect/>
        </a:stretch>
      </xdr:blipFill>
      <xdr:spPr>
        <a:xfrm>
          <a:off x="7223125" y="4973955"/>
          <a:ext cx="2338070" cy="1423035"/>
        </a:xfrm>
        <a:prstGeom prst="rect">
          <a:avLst/>
        </a:prstGeom>
        <a:noFill/>
        <a:ln w="9525">
          <a:noFill/>
        </a:ln>
      </xdr:spPr>
    </xdr:pic>
  </etc:cellImage>
  <etc:cellImage>
    <xdr:pic>
      <xdr:nvPicPr>
        <xdr:cNvPr id="10" name="ID_F3A4DC4F46894336AFE44162D3703E82"/>
        <xdr:cNvPicPr>
          <a:picLocks noChangeAspect="1"/>
        </xdr:cNvPicPr>
      </xdr:nvPicPr>
      <xdr:blipFill>
        <a:blip r:embed="rId4"/>
        <a:stretch>
          <a:fillRect/>
        </a:stretch>
      </xdr:blipFill>
      <xdr:spPr>
        <a:xfrm>
          <a:off x="6880860" y="5942965"/>
          <a:ext cx="1067435" cy="1177290"/>
        </a:xfrm>
        <a:prstGeom prst="rect">
          <a:avLst/>
        </a:prstGeom>
        <a:noFill/>
        <a:ln w="9525">
          <a:noFill/>
        </a:ln>
      </xdr:spPr>
    </xdr:pic>
  </etc:cellImage>
  <etc:cellImage>
    <xdr:pic>
      <xdr:nvPicPr>
        <xdr:cNvPr id="11" name="ID_CA446CBB00DD4C20B6A1CC70053040BA"/>
        <xdr:cNvPicPr>
          <a:picLocks noChangeAspect="1"/>
        </xdr:cNvPicPr>
      </xdr:nvPicPr>
      <xdr:blipFill>
        <a:blip r:embed="rId5"/>
        <a:srcRect t="25417"/>
        <a:stretch>
          <a:fillRect/>
        </a:stretch>
      </xdr:blipFill>
      <xdr:spPr>
        <a:xfrm>
          <a:off x="7005955" y="6715125"/>
          <a:ext cx="1443355" cy="1919605"/>
        </a:xfrm>
        <a:prstGeom prst="rect">
          <a:avLst/>
        </a:prstGeom>
        <a:noFill/>
        <a:ln w="9525">
          <a:noFill/>
        </a:ln>
      </xdr:spPr>
    </xdr:pic>
  </etc:cellImage>
  <etc:cellImage>
    <xdr:pic>
      <xdr:nvPicPr>
        <xdr:cNvPr id="13" name="ID_D3AFE01A75244C9EBD07FDB90AA46566"/>
        <xdr:cNvPicPr>
          <a:picLocks noChangeAspect="1"/>
        </xdr:cNvPicPr>
      </xdr:nvPicPr>
      <xdr:blipFill>
        <a:blip r:embed="rId6"/>
        <a:stretch>
          <a:fillRect/>
        </a:stretch>
      </xdr:blipFill>
      <xdr:spPr>
        <a:xfrm>
          <a:off x="6799580" y="8220075"/>
          <a:ext cx="1897380" cy="2535555"/>
        </a:xfrm>
        <a:prstGeom prst="rect">
          <a:avLst/>
        </a:prstGeom>
        <a:noFill/>
        <a:ln w="9525">
          <a:noFill/>
        </a:ln>
      </xdr:spPr>
    </xdr:pic>
  </etc:cellImage>
  <etc:cellImage>
    <xdr:pic>
      <xdr:nvPicPr>
        <xdr:cNvPr id="14" name="ID_4868ED3AAEE844F8B649302264AA05CF"/>
        <xdr:cNvPicPr>
          <a:picLocks noChangeAspect="1"/>
        </xdr:cNvPicPr>
      </xdr:nvPicPr>
      <xdr:blipFill>
        <a:blip r:embed="rId7"/>
        <a:stretch>
          <a:fillRect/>
        </a:stretch>
      </xdr:blipFill>
      <xdr:spPr>
        <a:xfrm>
          <a:off x="6821805" y="8939530"/>
          <a:ext cx="2319020" cy="1739265"/>
        </a:xfrm>
        <a:prstGeom prst="rect">
          <a:avLst/>
        </a:prstGeom>
        <a:noFill/>
        <a:ln w="9525">
          <a:noFill/>
        </a:ln>
      </xdr:spPr>
    </xdr:pic>
  </etc:cellImage>
  <etc:cellImage>
    <xdr:pic>
      <xdr:nvPicPr>
        <xdr:cNvPr id="15" name="ID_3B0517E7DE384D10A20D27BCBC126070"/>
        <xdr:cNvPicPr>
          <a:picLocks noChangeAspect="1"/>
        </xdr:cNvPicPr>
      </xdr:nvPicPr>
      <xdr:blipFill>
        <a:blip r:embed="rId8"/>
        <a:stretch>
          <a:fillRect/>
        </a:stretch>
      </xdr:blipFill>
      <xdr:spPr>
        <a:xfrm>
          <a:off x="6810375" y="9799320"/>
          <a:ext cx="2609850" cy="1960880"/>
        </a:xfrm>
        <a:prstGeom prst="rect">
          <a:avLst/>
        </a:prstGeom>
        <a:noFill/>
        <a:ln w="9525">
          <a:noFill/>
        </a:ln>
      </xdr:spPr>
    </xdr:pic>
  </etc:cellImage>
  <etc:cellImage>
    <xdr:pic>
      <xdr:nvPicPr>
        <xdr:cNvPr id="16" name="ID_B07A3DEC232649F6A28170C0CBB383CF"/>
        <xdr:cNvPicPr>
          <a:picLocks noChangeAspect="1"/>
        </xdr:cNvPicPr>
      </xdr:nvPicPr>
      <xdr:blipFill>
        <a:blip r:embed="rId9"/>
        <a:srcRect t="23911"/>
        <a:stretch>
          <a:fillRect/>
        </a:stretch>
      </xdr:blipFill>
      <xdr:spPr>
        <a:xfrm>
          <a:off x="6811010" y="10712450"/>
          <a:ext cx="1999615" cy="2701925"/>
        </a:xfrm>
        <a:prstGeom prst="rect">
          <a:avLst/>
        </a:prstGeom>
        <a:noFill/>
        <a:ln w="9525">
          <a:noFill/>
        </a:ln>
      </xdr:spPr>
    </xdr:pic>
  </etc:cellImage>
  <etc:cellImage>
    <xdr:pic>
      <xdr:nvPicPr>
        <xdr:cNvPr id="17" name="ID_820BCB6C450C4F089B1F57D85D4A3B0E"/>
        <xdr:cNvPicPr>
          <a:picLocks noChangeAspect="1"/>
        </xdr:cNvPicPr>
      </xdr:nvPicPr>
      <xdr:blipFill>
        <a:blip r:embed="rId10"/>
        <a:stretch>
          <a:fillRect/>
        </a:stretch>
      </xdr:blipFill>
      <xdr:spPr>
        <a:xfrm>
          <a:off x="7065010" y="11619865"/>
          <a:ext cx="2682240" cy="3004185"/>
        </a:xfrm>
        <a:prstGeom prst="rect">
          <a:avLst/>
        </a:prstGeom>
        <a:noFill/>
        <a:ln w="9525">
          <a:noFill/>
        </a:ln>
      </xdr:spPr>
    </xdr:pic>
  </etc:cellImage>
  <etc:cellImage>
    <xdr:pic>
      <xdr:nvPicPr>
        <xdr:cNvPr id="18" name="ID_079F94711BF54501BB72D86E8C79DBF0"/>
        <xdr:cNvPicPr>
          <a:picLocks noChangeAspect="1"/>
        </xdr:cNvPicPr>
      </xdr:nvPicPr>
      <xdr:blipFill>
        <a:blip r:embed="rId11"/>
        <a:srcRect t="40382"/>
        <a:stretch>
          <a:fillRect/>
        </a:stretch>
      </xdr:blipFill>
      <xdr:spPr>
        <a:xfrm>
          <a:off x="6838315" y="12436475"/>
          <a:ext cx="4074160" cy="4333875"/>
        </a:xfrm>
        <a:prstGeom prst="rect">
          <a:avLst/>
        </a:prstGeom>
        <a:noFill/>
        <a:ln w="9525">
          <a:noFill/>
        </a:ln>
      </xdr:spPr>
    </xdr:pic>
  </etc:cellImage>
  <etc:cellImage>
    <xdr:pic>
      <xdr:nvPicPr>
        <xdr:cNvPr id="19" name="ID_05F950797E234A1FA76162765F2B4D45"/>
        <xdr:cNvPicPr>
          <a:picLocks noChangeAspect="1"/>
        </xdr:cNvPicPr>
      </xdr:nvPicPr>
      <xdr:blipFill>
        <a:blip r:embed="rId12"/>
        <a:srcRect l="10486" t="17812" r="18341" b="16928"/>
        <a:stretch>
          <a:fillRect/>
        </a:stretch>
      </xdr:blipFill>
      <xdr:spPr>
        <a:xfrm>
          <a:off x="6823075" y="13236575"/>
          <a:ext cx="2266950" cy="2562225"/>
        </a:xfrm>
        <a:prstGeom prst="rect">
          <a:avLst/>
        </a:prstGeom>
        <a:noFill/>
        <a:ln w="9525">
          <a:noFill/>
        </a:ln>
      </xdr:spPr>
    </xdr:pic>
  </etc:cellImage>
  <etc:cellImage>
    <xdr:pic>
      <xdr:nvPicPr>
        <xdr:cNvPr id="20" name="ID_03DF7AA63C4145D4863B48523E284C3C"/>
        <xdr:cNvPicPr>
          <a:picLocks noChangeAspect="1"/>
        </xdr:cNvPicPr>
      </xdr:nvPicPr>
      <xdr:blipFill>
        <a:blip r:embed="rId13"/>
        <a:srcRect t="42721" r="9931" b="15215"/>
        <a:stretch>
          <a:fillRect/>
        </a:stretch>
      </xdr:blipFill>
      <xdr:spPr>
        <a:xfrm>
          <a:off x="6835140" y="13941425"/>
          <a:ext cx="2159635" cy="1352550"/>
        </a:xfrm>
        <a:prstGeom prst="rect">
          <a:avLst/>
        </a:prstGeom>
        <a:noFill/>
        <a:ln w="9525">
          <a:noFill/>
        </a:ln>
      </xdr:spPr>
    </xdr:pic>
  </etc:cellImage>
  <etc:cellImage>
    <xdr:pic>
      <xdr:nvPicPr>
        <xdr:cNvPr id="21" name="ID_BD58AD90AB3C4552AD759BF3D7312F71"/>
        <xdr:cNvPicPr>
          <a:picLocks noChangeAspect="1"/>
        </xdr:cNvPicPr>
      </xdr:nvPicPr>
      <xdr:blipFill>
        <a:blip r:embed="rId14"/>
        <a:stretch>
          <a:fillRect/>
        </a:stretch>
      </xdr:blipFill>
      <xdr:spPr>
        <a:xfrm>
          <a:off x="6829425" y="14768830"/>
          <a:ext cx="2546350" cy="3395345"/>
        </a:xfrm>
        <a:prstGeom prst="rect">
          <a:avLst/>
        </a:prstGeom>
        <a:noFill/>
        <a:ln w="9525">
          <a:noFill/>
        </a:ln>
      </xdr:spPr>
    </xdr:pic>
  </etc:cellImage>
  <etc:cellImage>
    <xdr:pic>
      <xdr:nvPicPr>
        <xdr:cNvPr id="22" name="ID_CE365939116E4167A5197BCE9362D804"/>
        <xdr:cNvPicPr>
          <a:picLocks noChangeAspect="1"/>
        </xdr:cNvPicPr>
      </xdr:nvPicPr>
      <xdr:blipFill>
        <a:blip r:embed="rId15"/>
        <a:srcRect t="16736"/>
        <a:stretch>
          <a:fillRect/>
        </a:stretch>
      </xdr:blipFill>
      <xdr:spPr>
        <a:xfrm>
          <a:off x="6826885" y="15659100"/>
          <a:ext cx="1723390" cy="2568575"/>
        </a:xfrm>
        <a:prstGeom prst="rect">
          <a:avLst/>
        </a:prstGeom>
        <a:noFill/>
        <a:ln w="9525">
          <a:noFill/>
        </a:ln>
      </xdr:spPr>
    </xdr:pic>
  </etc:cellImage>
  <etc:cellImage>
    <xdr:pic>
      <xdr:nvPicPr>
        <xdr:cNvPr id="23" name="ID_797DB801D3F8474B84F2F14C5B60215E"/>
        <xdr:cNvPicPr>
          <a:picLocks noChangeAspect="1"/>
        </xdr:cNvPicPr>
      </xdr:nvPicPr>
      <xdr:blipFill>
        <a:blip r:embed="rId16"/>
        <a:srcRect t="13568"/>
        <a:stretch>
          <a:fillRect/>
        </a:stretch>
      </xdr:blipFill>
      <xdr:spPr>
        <a:xfrm>
          <a:off x="6873240" y="16411575"/>
          <a:ext cx="2791460" cy="4295775"/>
        </a:xfrm>
        <a:prstGeom prst="rect">
          <a:avLst/>
        </a:prstGeom>
        <a:noFill/>
        <a:ln w="9525">
          <a:noFill/>
        </a:ln>
      </xdr:spPr>
    </xdr:pic>
  </etc:cellImage>
  <etc:cellImage>
    <xdr:pic>
      <xdr:nvPicPr>
        <xdr:cNvPr id="24" name="ID_AF543E16EBF348F080A695A72467DE4B"/>
        <xdr:cNvPicPr>
          <a:picLocks noChangeAspect="1"/>
        </xdr:cNvPicPr>
      </xdr:nvPicPr>
      <xdr:blipFill>
        <a:blip r:embed="rId17"/>
        <a:stretch>
          <a:fillRect/>
        </a:stretch>
      </xdr:blipFill>
      <xdr:spPr>
        <a:xfrm>
          <a:off x="6952615" y="17356455"/>
          <a:ext cx="2080260" cy="2912745"/>
        </a:xfrm>
        <a:prstGeom prst="rect">
          <a:avLst/>
        </a:prstGeom>
        <a:noFill/>
        <a:ln w="9525">
          <a:noFill/>
        </a:ln>
      </xdr:spPr>
    </xdr:pic>
  </etc:cellImage>
  <etc:cellImage>
    <xdr:pic>
      <xdr:nvPicPr>
        <xdr:cNvPr id="25" name="ID_F96B422D14684A339671DB61CE3D9996"/>
        <xdr:cNvPicPr>
          <a:picLocks noChangeAspect="1"/>
        </xdr:cNvPicPr>
      </xdr:nvPicPr>
      <xdr:blipFill>
        <a:blip r:embed="rId18"/>
        <a:srcRect t="35072"/>
        <a:stretch>
          <a:fillRect/>
        </a:stretch>
      </xdr:blipFill>
      <xdr:spPr>
        <a:xfrm>
          <a:off x="6927215" y="18678525"/>
          <a:ext cx="2848610" cy="3292475"/>
        </a:xfrm>
        <a:prstGeom prst="rect">
          <a:avLst/>
        </a:prstGeom>
        <a:noFill/>
        <a:ln w="9525">
          <a:noFill/>
        </a:ln>
      </xdr:spPr>
    </xdr:pic>
  </etc:cellImage>
  <etc:cellImage>
    <xdr:pic>
      <xdr:nvPicPr>
        <xdr:cNvPr id="26" name="ID_B195E8E0F7A44E79AA2E7DF95608A1C3"/>
        <xdr:cNvPicPr>
          <a:picLocks noChangeAspect="1"/>
        </xdr:cNvPicPr>
      </xdr:nvPicPr>
      <xdr:blipFill>
        <a:blip r:embed="rId19"/>
        <a:srcRect t="23002"/>
        <a:stretch>
          <a:fillRect/>
        </a:stretch>
      </xdr:blipFill>
      <xdr:spPr>
        <a:xfrm>
          <a:off x="6842125" y="19484975"/>
          <a:ext cx="2219325" cy="3044825"/>
        </a:xfrm>
        <a:prstGeom prst="rect">
          <a:avLst/>
        </a:prstGeom>
        <a:noFill/>
        <a:ln w="9525">
          <a:noFill/>
        </a:ln>
      </xdr:spPr>
    </xdr:pic>
  </etc:cellImage>
  <etc:cellImage>
    <xdr:pic>
      <xdr:nvPicPr>
        <xdr:cNvPr id="27" name="ID_B2D6C5F4B9514F8EA037ABC4C3D824CB"/>
        <xdr:cNvPicPr>
          <a:picLocks noChangeAspect="1"/>
        </xdr:cNvPicPr>
      </xdr:nvPicPr>
      <xdr:blipFill>
        <a:blip r:embed="rId20"/>
        <a:stretch>
          <a:fillRect/>
        </a:stretch>
      </xdr:blipFill>
      <xdr:spPr>
        <a:xfrm>
          <a:off x="6774815" y="20319365"/>
          <a:ext cx="2629535" cy="3528060"/>
        </a:xfrm>
        <a:prstGeom prst="rect">
          <a:avLst/>
        </a:prstGeom>
        <a:noFill/>
        <a:ln w="9525">
          <a:noFill/>
        </a:ln>
      </xdr:spPr>
    </xdr:pic>
  </etc:cellImage>
  <etc:cellImage>
    <xdr:pic>
      <xdr:nvPicPr>
        <xdr:cNvPr id="28" name="ID_6063E8BF913B4E0F9031319FC02DFE33"/>
        <xdr:cNvPicPr>
          <a:picLocks noChangeAspect="1"/>
        </xdr:cNvPicPr>
      </xdr:nvPicPr>
      <xdr:blipFill>
        <a:blip r:embed="rId21"/>
        <a:srcRect t="26092"/>
        <a:stretch>
          <a:fillRect/>
        </a:stretch>
      </xdr:blipFill>
      <xdr:spPr>
        <a:xfrm>
          <a:off x="6807835" y="21240750"/>
          <a:ext cx="1761490" cy="2320925"/>
        </a:xfrm>
        <a:prstGeom prst="rect">
          <a:avLst/>
        </a:prstGeom>
        <a:noFill/>
        <a:ln w="9525">
          <a:noFill/>
        </a:ln>
      </xdr:spPr>
    </xdr:pic>
  </etc:cellImage>
  <etc:cellImage>
    <xdr:pic>
      <xdr:nvPicPr>
        <xdr:cNvPr id="29" name="ID_21218D3D68AB435C9EB1A270FB77E8E9"/>
        <xdr:cNvPicPr>
          <a:picLocks noChangeAspect="1"/>
        </xdr:cNvPicPr>
      </xdr:nvPicPr>
      <xdr:blipFill>
        <a:blip r:embed="rId22"/>
        <a:srcRect t="14522" b="21569"/>
        <a:stretch>
          <a:fillRect/>
        </a:stretch>
      </xdr:blipFill>
      <xdr:spPr>
        <a:xfrm>
          <a:off x="7095490" y="22174200"/>
          <a:ext cx="2023110" cy="2301875"/>
        </a:xfrm>
        <a:prstGeom prst="rect">
          <a:avLst/>
        </a:prstGeom>
        <a:noFill/>
        <a:ln w="9525">
          <a:noFill/>
        </a:ln>
      </xdr:spPr>
    </xdr:pic>
  </etc:cellImage>
  <etc:cellImage>
    <xdr:pic>
      <xdr:nvPicPr>
        <xdr:cNvPr id="30" name="ID_A71D8739A9874864BDDD2A5E0DD1F8BF"/>
        <xdr:cNvPicPr>
          <a:picLocks noChangeAspect="1"/>
        </xdr:cNvPicPr>
      </xdr:nvPicPr>
      <xdr:blipFill>
        <a:blip r:embed="rId23"/>
        <a:srcRect t="26977" b="8976"/>
        <a:stretch>
          <a:fillRect/>
        </a:stretch>
      </xdr:blipFill>
      <xdr:spPr>
        <a:xfrm>
          <a:off x="6786245" y="23015575"/>
          <a:ext cx="2208530" cy="2533650"/>
        </a:xfrm>
        <a:prstGeom prst="rect">
          <a:avLst/>
        </a:prstGeom>
        <a:noFill/>
        <a:ln w="9525">
          <a:noFill/>
        </a:ln>
      </xdr:spPr>
    </xdr:pic>
  </etc:cellImage>
  <etc:cellImage>
    <xdr:pic>
      <xdr:nvPicPr>
        <xdr:cNvPr id="31" name="ID_649F968AB7384A8E87D7EE076C6BBC76"/>
        <xdr:cNvPicPr>
          <a:picLocks noChangeAspect="1"/>
        </xdr:cNvPicPr>
      </xdr:nvPicPr>
      <xdr:blipFill>
        <a:blip r:embed="rId24"/>
        <a:srcRect t="29784"/>
        <a:stretch>
          <a:fillRect/>
        </a:stretch>
      </xdr:blipFill>
      <xdr:spPr>
        <a:xfrm>
          <a:off x="6848475" y="23933150"/>
          <a:ext cx="3419475" cy="3209925"/>
        </a:xfrm>
        <a:prstGeom prst="rect">
          <a:avLst/>
        </a:prstGeom>
        <a:noFill/>
        <a:ln w="9525">
          <a:noFill/>
        </a:ln>
      </xdr:spPr>
    </xdr:pic>
  </etc:cellImage>
  <etc:cellImage>
    <xdr:pic>
      <xdr:nvPicPr>
        <xdr:cNvPr id="32" name="ID_2DAF580DC16C4CB3B3B03FE455DA677D"/>
        <xdr:cNvPicPr>
          <a:picLocks noChangeAspect="1"/>
        </xdr:cNvPicPr>
      </xdr:nvPicPr>
      <xdr:blipFill>
        <a:blip r:embed="rId25"/>
        <a:srcRect t="12397"/>
        <a:stretch>
          <a:fillRect/>
        </a:stretch>
      </xdr:blipFill>
      <xdr:spPr>
        <a:xfrm>
          <a:off x="6965950" y="25095200"/>
          <a:ext cx="2365375" cy="3686175"/>
        </a:xfrm>
        <a:prstGeom prst="rect">
          <a:avLst/>
        </a:prstGeom>
        <a:noFill/>
        <a:ln w="9525">
          <a:noFill/>
        </a:ln>
      </xdr:spPr>
    </xdr:pic>
  </etc:cellImage>
  <etc:cellImage>
    <xdr:pic>
      <xdr:nvPicPr>
        <xdr:cNvPr id="33" name="ID_33E2A27BCE96401883207681A10079FD"/>
        <xdr:cNvPicPr>
          <a:picLocks noChangeAspect="1"/>
        </xdr:cNvPicPr>
      </xdr:nvPicPr>
      <xdr:blipFill>
        <a:blip r:embed="rId26"/>
        <a:srcRect t="58285"/>
        <a:stretch>
          <a:fillRect/>
        </a:stretch>
      </xdr:blipFill>
      <xdr:spPr>
        <a:xfrm>
          <a:off x="7131685" y="26155650"/>
          <a:ext cx="2482215" cy="1828800"/>
        </a:xfrm>
        <a:prstGeom prst="rect">
          <a:avLst/>
        </a:prstGeom>
        <a:noFill/>
        <a:ln w="9525">
          <a:noFill/>
        </a:ln>
      </xdr:spPr>
    </xdr:pic>
  </etc:cellImage>
  <etc:cellImage>
    <xdr:pic>
      <xdr:nvPicPr>
        <xdr:cNvPr id="34" name="ID_56C855733E9C4617A02145FF9111561D"/>
        <xdr:cNvPicPr>
          <a:picLocks noChangeAspect="1"/>
        </xdr:cNvPicPr>
      </xdr:nvPicPr>
      <xdr:blipFill>
        <a:blip r:embed="rId27"/>
        <a:srcRect l="10778" t="10681" r="9823" b="15538"/>
        <a:stretch>
          <a:fillRect/>
        </a:stretch>
      </xdr:blipFill>
      <xdr:spPr>
        <a:xfrm>
          <a:off x="6946900" y="27127200"/>
          <a:ext cx="1847850" cy="2289175"/>
        </a:xfrm>
        <a:prstGeom prst="rect">
          <a:avLst/>
        </a:prstGeom>
        <a:noFill/>
        <a:ln w="9525">
          <a:noFill/>
        </a:ln>
      </xdr:spPr>
    </xdr:pic>
  </etc:cellImage>
  <etc:cellImage>
    <xdr:pic>
      <xdr:nvPicPr>
        <xdr:cNvPr id="35" name="ID_24979054659B4024AAB9924D9F260ED6"/>
        <xdr:cNvPicPr>
          <a:picLocks noChangeAspect="1"/>
        </xdr:cNvPicPr>
      </xdr:nvPicPr>
      <xdr:blipFill>
        <a:blip r:embed="rId28"/>
        <a:stretch>
          <a:fillRect/>
        </a:stretch>
      </xdr:blipFill>
      <xdr:spPr>
        <a:xfrm>
          <a:off x="7078980" y="28222575"/>
          <a:ext cx="2398395" cy="3184525"/>
        </a:xfrm>
        <a:prstGeom prst="rect">
          <a:avLst/>
        </a:prstGeom>
        <a:noFill/>
        <a:ln w="9525">
          <a:noFill/>
        </a:ln>
      </xdr:spPr>
    </xdr:pic>
  </etc:cellImage>
  <etc:cellImage>
    <xdr:pic>
      <xdr:nvPicPr>
        <xdr:cNvPr id="36" name="ID_AB27C4DF859348E38BB85A57DEA2816F"/>
        <xdr:cNvPicPr>
          <a:picLocks noChangeAspect="1"/>
        </xdr:cNvPicPr>
      </xdr:nvPicPr>
      <xdr:blipFill>
        <a:blip r:embed="rId29"/>
        <a:srcRect t="30527"/>
        <a:stretch>
          <a:fillRect/>
        </a:stretch>
      </xdr:blipFill>
      <xdr:spPr>
        <a:xfrm>
          <a:off x="6830060" y="29044900"/>
          <a:ext cx="2771140" cy="3438525"/>
        </a:xfrm>
        <a:prstGeom prst="rect">
          <a:avLst/>
        </a:prstGeom>
        <a:noFill/>
        <a:ln w="9525">
          <a:noFill/>
        </a:ln>
      </xdr:spPr>
    </xdr:pic>
  </etc:cellImage>
  <etc:cellImage>
    <xdr:pic>
      <xdr:nvPicPr>
        <xdr:cNvPr id="37" name="ID_CEBABEDE456D472F81A17C6E42AEB686"/>
        <xdr:cNvPicPr>
          <a:picLocks noChangeAspect="1"/>
        </xdr:cNvPicPr>
      </xdr:nvPicPr>
      <xdr:blipFill>
        <a:blip r:embed="rId30"/>
        <a:srcRect t="29796"/>
        <a:stretch>
          <a:fillRect/>
        </a:stretch>
      </xdr:blipFill>
      <xdr:spPr>
        <a:xfrm>
          <a:off x="7045960" y="29997400"/>
          <a:ext cx="2294890" cy="2867025"/>
        </a:xfrm>
        <a:prstGeom prst="rect">
          <a:avLst/>
        </a:prstGeom>
        <a:noFill/>
        <a:ln w="9525">
          <a:noFill/>
        </a:ln>
      </xdr:spPr>
    </xdr:pic>
  </etc:cellImage>
  <etc:cellImage>
    <xdr:pic>
      <xdr:nvPicPr>
        <xdr:cNvPr id="38" name="ID_AC3929793F4F4B9188B4E6A5CCFB94F0"/>
        <xdr:cNvPicPr>
          <a:picLocks noChangeAspect="1"/>
        </xdr:cNvPicPr>
      </xdr:nvPicPr>
      <xdr:blipFill>
        <a:blip r:embed="rId31"/>
        <a:srcRect t="24665"/>
        <a:stretch>
          <a:fillRect/>
        </a:stretch>
      </xdr:blipFill>
      <xdr:spPr>
        <a:xfrm>
          <a:off x="7021830" y="30800675"/>
          <a:ext cx="2230120" cy="2997200"/>
        </a:xfrm>
        <a:prstGeom prst="rect">
          <a:avLst/>
        </a:prstGeom>
        <a:noFill/>
        <a:ln w="9525">
          <a:noFill/>
        </a:ln>
      </xdr:spPr>
    </xdr:pic>
  </etc:cellImage>
  <etc:cellImage>
    <xdr:pic>
      <xdr:nvPicPr>
        <xdr:cNvPr id="39" name="ID_D21399F01CD64B519F74D03561A5EC4E"/>
        <xdr:cNvPicPr>
          <a:picLocks noChangeAspect="1"/>
        </xdr:cNvPicPr>
      </xdr:nvPicPr>
      <xdr:blipFill>
        <a:blip r:embed="rId32"/>
        <a:stretch>
          <a:fillRect/>
        </a:stretch>
      </xdr:blipFill>
      <xdr:spPr>
        <a:xfrm>
          <a:off x="6895465" y="31791910"/>
          <a:ext cx="2223135" cy="2958465"/>
        </a:xfrm>
        <a:prstGeom prst="rect">
          <a:avLst/>
        </a:prstGeom>
        <a:noFill/>
        <a:ln w="9525">
          <a:noFill/>
        </a:ln>
      </xdr:spPr>
    </xdr:pic>
  </etc:cellImage>
  <etc:cellImage>
    <xdr:pic>
      <xdr:nvPicPr>
        <xdr:cNvPr id="40" name="ID_347D40150144438C8D65D88A93F844CC"/>
        <xdr:cNvPicPr>
          <a:picLocks noChangeAspect="1"/>
        </xdr:cNvPicPr>
      </xdr:nvPicPr>
      <xdr:blipFill>
        <a:blip r:embed="rId33"/>
        <a:srcRect t="39470"/>
        <a:stretch>
          <a:fillRect/>
        </a:stretch>
      </xdr:blipFill>
      <xdr:spPr>
        <a:xfrm>
          <a:off x="6804660" y="32781875"/>
          <a:ext cx="2758440" cy="2959100"/>
        </a:xfrm>
        <a:prstGeom prst="rect">
          <a:avLst/>
        </a:prstGeom>
        <a:noFill/>
        <a:ln w="9525">
          <a:noFill/>
        </a:ln>
      </xdr:spPr>
    </xdr:pic>
  </etc:cellImage>
  <etc:cellImage>
    <xdr:pic>
      <xdr:nvPicPr>
        <xdr:cNvPr id="41" name="ID_AF184696E7334CC2AC4B1789D65B8925"/>
        <xdr:cNvPicPr>
          <a:picLocks noChangeAspect="1"/>
        </xdr:cNvPicPr>
      </xdr:nvPicPr>
      <xdr:blipFill>
        <a:blip r:embed="rId34"/>
        <a:stretch>
          <a:fillRect/>
        </a:stretch>
      </xdr:blipFill>
      <xdr:spPr>
        <a:xfrm>
          <a:off x="6955790" y="34618295"/>
          <a:ext cx="1877060" cy="3303905"/>
        </a:xfrm>
        <a:prstGeom prst="rect">
          <a:avLst/>
        </a:prstGeom>
        <a:noFill/>
        <a:ln w="9525">
          <a:noFill/>
        </a:ln>
      </xdr:spPr>
    </xdr:pic>
  </etc:cellImage>
  <etc:cellImage>
    <xdr:pic>
      <xdr:nvPicPr>
        <xdr:cNvPr id="43" name="ID_D4EB8C4C356A44029288583F46D89B16"/>
        <xdr:cNvPicPr>
          <a:picLocks noChangeAspect="1"/>
        </xdr:cNvPicPr>
      </xdr:nvPicPr>
      <xdr:blipFill>
        <a:blip r:embed="rId35"/>
        <a:srcRect t="53568"/>
        <a:stretch>
          <a:fillRect/>
        </a:stretch>
      </xdr:blipFill>
      <xdr:spPr>
        <a:xfrm>
          <a:off x="6847840" y="36347400"/>
          <a:ext cx="2550160" cy="2092325"/>
        </a:xfrm>
        <a:prstGeom prst="rect">
          <a:avLst/>
        </a:prstGeom>
        <a:noFill/>
        <a:ln w="9525">
          <a:noFill/>
        </a:ln>
      </xdr:spPr>
    </xdr:pic>
  </etc:cellImage>
  <etc:cellImage>
    <xdr:pic>
      <xdr:nvPicPr>
        <xdr:cNvPr id="44" name="ID_AE3E666178E9418E86E7B5BA2734DDF9"/>
        <xdr:cNvPicPr>
          <a:picLocks noChangeAspect="1"/>
        </xdr:cNvPicPr>
      </xdr:nvPicPr>
      <xdr:blipFill>
        <a:blip r:embed="rId36"/>
        <a:srcRect t="50017"/>
        <a:stretch>
          <a:fillRect/>
        </a:stretch>
      </xdr:blipFill>
      <xdr:spPr>
        <a:xfrm>
          <a:off x="6988175" y="35728275"/>
          <a:ext cx="2092325" cy="1863725"/>
        </a:xfrm>
        <a:prstGeom prst="rect">
          <a:avLst/>
        </a:prstGeom>
        <a:noFill/>
        <a:ln w="9525">
          <a:noFill/>
        </a:ln>
      </xdr:spPr>
    </xdr:pic>
  </etc:cellImage>
  <etc:cellImage>
    <xdr:pic>
      <xdr:nvPicPr>
        <xdr:cNvPr id="45" name="ID_917ED2F5EC354AC0A7A93648774DFFA5"/>
        <xdr:cNvPicPr>
          <a:picLocks noChangeAspect="1"/>
        </xdr:cNvPicPr>
      </xdr:nvPicPr>
      <xdr:blipFill>
        <a:blip r:embed="rId37"/>
        <a:srcRect t="50828"/>
        <a:stretch>
          <a:fillRect/>
        </a:stretch>
      </xdr:blipFill>
      <xdr:spPr>
        <a:xfrm>
          <a:off x="6980555" y="37506275"/>
          <a:ext cx="2141220" cy="1844675"/>
        </a:xfrm>
        <a:prstGeom prst="rect">
          <a:avLst/>
        </a:prstGeom>
        <a:noFill/>
        <a:ln w="9525">
          <a:noFill/>
        </a:ln>
      </xdr:spPr>
    </xdr:pic>
  </etc:cellImage>
  <etc:cellImage>
    <xdr:pic>
      <xdr:nvPicPr>
        <xdr:cNvPr id="46" name="ID_9B3ADE3EDC964D6B8508DC3D2DC0BC1D"/>
        <xdr:cNvPicPr>
          <a:picLocks noChangeAspect="1"/>
        </xdr:cNvPicPr>
      </xdr:nvPicPr>
      <xdr:blipFill>
        <a:blip r:embed="rId36"/>
        <a:srcRect t="52296"/>
        <a:stretch>
          <a:fillRect/>
        </a:stretch>
      </xdr:blipFill>
      <xdr:spPr>
        <a:xfrm>
          <a:off x="7187565" y="38179375"/>
          <a:ext cx="2045335" cy="1714500"/>
        </a:xfrm>
        <a:prstGeom prst="rect">
          <a:avLst/>
        </a:prstGeom>
        <a:noFill/>
        <a:ln w="9525">
          <a:noFill/>
        </a:ln>
      </xdr:spPr>
    </xdr:pic>
  </etc:cellImage>
  <etc:cellImage>
    <xdr:pic>
      <xdr:nvPicPr>
        <xdr:cNvPr id="47" name="ID_9B2112B035AA41818F9E3A2B17BECF10"/>
        <xdr:cNvPicPr>
          <a:picLocks noChangeAspect="1"/>
        </xdr:cNvPicPr>
      </xdr:nvPicPr>
      <xdr:blipFill>
        <a:blip r:embed="rId38"/>
        <a:srcRect t="50973"/>
        <a:stretch>
          <a:fillRect/>
        </a:stretch>
      </xdr:blipFill>
      <xdr:spPr>
        <a:xfrm>
          <a:off x="7058660" y="39062025"/>
          <a:ext cx="1901190" cy="1647825"/>
        </a:xfrm>
        <a:prstGeom prst="rect">
          <a:avLst/>
        </a:prstGeom>
        <a:noFill/>
        <a:ln w="9525">
          <a:noFill/>
        </a:ln>
      </xdr:spPr>
    </xdr:pic>
  </etc:cellImage>
  <etc:cellImage>
    <xdr:pic>
      <xdr:nvPicPr>
        <xdr:cNvPr id="48" name="ID_B4DA2F58CA25407389C9ECFD924ACDDB"/>
        <xdr:cNvPicPr>
          <a:picLocks noChangeAspect="1"/>
        </xdr:cNvPicPr>
      </xdr:nvPicPr>
      <xdr:blipFill>
        <a:blip r:embed="rId39"/>
        <a:srcRect t="12260" b="6895"/>
        <a:stretch>
          <a:fillRect/>
        </a:stretch>
      </xdr:blipFill>
      <xdr:spPr>
        <a:xfrm>
          <a:off x="6946900" y="39995475"/>
          <a:ext cx="2857500" cy="4086225"/>
        </a:xfrm>
        <a:prstGeom prst="rect">
          <a:avLst/>
        </a:prstGeom>
        <a:noFill/>
        <a:ln w="9525">
          <a:noFill/>
        </a:ln>
      </xdr:spPr>
    </xdr:pic>
  </etc:cellImage>
  <etc:cellImage>
    <xdr:pic>
      <xdr:nvPicPr>
        <xdr:cNvPr id="49" name="ID_1F62A9C30B34469CB207B5D7534C9D25"/>
        <xdr:cNvPicPr>
          <a:picLocks noChangeAspect="1"/>
        </xdr:cNvPicPr>
      </xdr:nvPicPr>
      <xdr:blipFill>
        <a:blip r:embed="rId40"/>
        <a:srcRect t="16654"/>
        <a:stretch>
          <a:fillRect/>
        </a:stretch>
      </xdr:blipFill>
      <xdr:spPr>
        <a:xfrm>
          <a:off x="6849745" y="40894000"/>
          <a:ext cx="2430780" cy="3587750"/>
        </a:xfrm>
        <a:prstGeom prst="rect">
          <a:avLst/>
        </a:prstGeom>
        <a:noFill/>
        <a:ln w="9525">
          <a:noFill/>
        </a:ln>
      </xdr:spPr>
    </xdr:pic>
  </etc:cellImage>
  <etc:cellImage>
    <xdr:pic>
      <xdr:nvPicPr>
        <xdr:cNvPr id="50" name="ID_E732BB705EE24250B20213013CFE5271"/>
        <xdr:cNvPicPr>
          <a:picLocks noChangeAspect="1"/>
        </xdr:cNvPicPr>
      </xdr:nvPicPr>
      <xdr:blipFill>
        <a:blip r:embed="rId41"/>
        <a:srcRect t="19843" b="7188"/>
        <a:stretch>
          <a:fillRect/>
        </a:stretch>
      </xdr:blipFill>
      <xdr:spPr>
        <a:xfrm>
          <a:off x="6854825" y="41840150"/>
          <a:ext cx="2168525" cy="2794000"/>
        </a:xfrm>
        <a:prstGeom prst="rect">
          <a:avLst/>
        </a:prstGeom>
        <a:noFill/>
        <a:ln w="9525">
          <a:noFill/>
        </a:ln>
      </xdr:spPr>
    </xdr:pic>
  </etc:cellImage>
  <etc:cellImage>
    <xdr:pic>
      <xdr:nvPicPr>
        <xdr:cNvPr id="51" name="ID_643E13B8BBEE4F8785EB0A599122101D"/>
        <xdr:cNvPicPr>
          <a:picLocks noChangeAspect="1"/>
        </xdr:cNvPicPr>
      </xdr:nvPicPr>
      <xdr:blipFill>
        <a:blip r:embed="rId42"/>
        <a:srcRect t="14088" b="16433"/>
        <a:stretch>
          <a:fillRect/>
        </a:stretch>
      </xdr:blipFill>
      <xdr:spPr>
        <a:xfrm>
          <a:off x="6711950" y="42614850"/>
          <a:ext cx="1882775" cy="2314575"/>
        </a:xfrm>
        <a:prstGeom prst="rect">
          <a:avLst/>
        </a:prstGeom>
        <a:noFill/>
        <a:ln w="9525">
          <a:noFill/>
        </a:ln>
      </xdr:spPr>
    </xdr:pic>
  </etc:cellImage>
  <etc:cellImage>
    <xdr:pic>
      <xdr:nvPicPr>
        <xdr:cNvPr id="52" name="ID_4FBFCF0341824617B42C4D8110600C3A"/>
        <xdr:cNvPicPr>
          <a:picLocks noChangeAspect="1"/>
        </xdr:cNvPicPr>
      </xdr:nvPicPr>
      <xdr:blipFill>
        <a:blip r:embed="rId43"/>
        <a:srcRect t="13703" b="9022"/>
        <a:stretch>
          <a:fillRect/>
        </a:stretch>
      </xdr:blipFill>
      <xdr:spPr>
        <a:xfrm>
          <a:off x="6731635" y="43389550"/>
          <a:ext cx="2761615" cy="3771900"/>
        </a:xfrm>
        <a:prstGeom prst="rect">
          <a:avLst/>
        </a:prstGeom>
        <a:noFill/>
        <a:ln w="9525">
          <a:noFill/>
        </a:ln>
      </xdr:spPr>
    </xdr:pic>
  </etc:cellImage>
  <etc:cellImage>
    <xdr:pic>
      <xdr:nvPicPr>
        <xdr:cNvPr id="53" name="ID_D106FD3ECC6E45AFB8F82D4A6EB02DEF"/>
        <xdr:cNvPicPr>
          <a:picLocks noChangeAspect="1"/>
        </xdr:cNvPicPr>
      </xdr:nvPicPr>
      <xdr:blipFill>
        <a:blip r:embed="rId44"/>
        <a:srcRect t="36676"/>
        <a:stretch>
          <a:fillRect/>
        </a:stretch>
      </xdr:blipFill>
      <xdr:spPr>
        <a:xfrm>
          <a:off x="6970395" y="44221400"/>
          <a:ext cx="3062605" cy="3429000"/>
        </a:xfrm>
        <a:prstGeom prst="rect">
          <a:avLst/>
        </a:prstGeom>
        <a:noFill/>
        <a:ln w="9525">
          <a:noFill/>
        </a:ln>
      </xdr:spPr>
    </xdr:pic>
  </etc:cellImage>
  <etc:cellImage>
    <xdr:pic>
      <xdr:nvPicPr>
        <xdr:cNvPr id="54" name="ID_D087BCBCA5324A95A0B571156489C93C"/>
        <xdr:cNvPicPr>
          <a:picLocks noChangeAspect="1"/>
        </xdr:cNvPicPr>
      </xdr:nvPicPr>
      <xdr:blipFill>
        <a:blip r:embed="rId45"/>
        <a:srcRect t="29243"/>
        <a:stretch>
          <a:fillRect/>
        </a:stretch>
      </xdr:blipFill>
      <xdr:spPr>
        <a:xfrm>
          <a:off x="7146925" y="45069125"/>
          <a:ext cx="1876425" cy="2349500"/>
        </a:xfrm>
        <a:prstGeom prst="rect">
          <a:avLst/>
        </a:prstGeom>
        <a:noFill/>
        <a:ln w="9525">
          <a:noFill/>
        </a:ln>
      </xdr:spPr>
    </xdr:pic>
  </etc:cellImage>
  <etc:cellImage>
    <xdr:pic>
      <xdr:nvPicPr>
        <xdr:cNvPr id="55" name="ID_AA2C93351EE04F7C85564A53E1F64BC5"/>
        <xdr:cNvPicPr>
          <a:picLocks noChangeAspect="1"/>
        </xdr:cNvPicPr>
      </xdr:nvPicPr>
      <xdr:blipFill>
        <a:blip r:embed="rId46"/>
        <a:srcRect t="20035" b="8116"/>
        <a:stretch>
          <a:fillRect/>
        </a:stretch>
      </xdr:blipFill>
      <xdr:spPr>
        <a:xfrm>
          <a:off x="6737985" y="45862875"/>
          <a:ext cx="2256790" cy="2873375"/>
        </a:xfrm>
        <a:prstGeom prst="rect">
          <a:avLst/>
        </a:prstGeom>
        <a:noFill/>
        <a:ln w="9525">
          <a:noFill/>
        </a:ln>
      </xdr:spPr>
    </xdr:pic>
  </etc:cellImage>
  <etc:cellImage>
    <xdr:pic>
      <xdr:nvPicPr>
        <xdr:cNvPr id="56" name="ID_70A2FEF833AC4871AFC0AD608FB6B506"/>
        <xdr:cNvPicPr>
          <a:picLocks noChangeAspect="1"/>
        </xdr:cNvPicPr>
      </xdr:nvPicPr>
      <xdr:blipFill>
        <a:blip r:embed="rId47"/>
        <a:srcRect t="14219"/>
        <a:stretch>
          <a:fillRect/>
        </a:stretch>
      </xdr:blipFill>
      <xdr:spPr>
        <a:xfrm>
          <a:off x="6740525" y="18370550"/>
          <a:ext cx="2171700" cy="3295650"/>
        </a:xfrm>
        <a:prstGeom prst="rect">
          <a:avLst/>
        </a:prstGeom>
        <a:noFill/>
        <a:ln w="9525">
          <a:noFill/>
        </a:ln>
      </xdr:spPr>
    </xdr:pic>
  </etc:cellImage>
  <etc:cellImage>
    <xdr:pic>
      <xdr:nvPicPr>
        <xdr:cNvPr id="57" name="ID_600854D35E59417794EE59A2C7FF2579"/>
        <xdr:cNvPicPr>
          <a:picLocks noChangeAspect="1"/>
        </xdr:cNvPicPr>
      </xdr:nvPicPr>
      <xdr:blipFill>
        <a:blip r:embed="rId48"/>
        <a:stretch>
          <a:fillRect/>
        </a:stretch>
      </xdr:blipFill>
      <xdr:spPr>
        <a:xfrm>
          <a:off x="6774180" y="3332480"/>
          <a:ext cx="735330" cy="724535"/>
        </a:xfrm>
        <a:prstGeom prst="rect">
          <a:avLst/>
        </a:prstGeom>
        <a:noFill/>
        <a:ln w="9525">
          <a:noFill/>
        </a:ln>
      </xdr:spPr>
    </xdr:pic>
  </etc:cellImage>
  <etc:cellImage>
    <xdr:pic>
      <xdr:nvPicPr>
        <xdr:cNvPr id="59" name="ID_84C11FF3D1E64DBDA9245ACE19913249"/>
        <xdr:cNvPicPr>
          <a:picLocks noChangeAspect="1"/>
        </xdr:cNvPicPr>
      </xdr:nvPicPr>
      <xdr:blipFill>
        <a:blip r:embed="rId49"/>
        <a:srcRect t="26890"/>
        <a:stretch>
          <a:fillRect/>
        </a:stretch>
      </xdr:blipFill>
      <xdr:spPr>
        <a:xfrm>
          <a:off x="6898005" y="1190625"/>
          <a:ext cx="2715895" cy="3523615"/>
        </a:xfrm>
        <a:prstGeom prst="rect">
          <a:avLst/>
        </a:prstGeom>
        <a:noFill/>
        <a:ln w="9525">
          <a:noFill/>
        </a:ln>
      </xdr:spPr>
    </xdr:pic>
  </etc:cellImage>
  <etc:cellImage>
    <xdr:pic>
      <xdr:nvPicPr>
        <xdr:cNvPr id="60" name="ID_6BE1136E946C4C3B8992459895A9A6CC"/>
        <xdr:cNvPicPr>
          <a:picLocks noChangeAspect="1"/>
        </xdr:cNvPicPr>
      </xdr:nvPicPr>
      <xdr:blipFill>
        <a:blip r:embed="rId50"/>
        <a:stretch>
          <a:fillRect/>
        </a:stretch>
      </xdr:blipFill>
      <xdr:spPr>
        <a:xfrm>
          <a:off x="7037070" y="28011120"/>
          <a:ext cx="2100580" cy="2100580"/>
        </a:xfrm>
        <a:prstGeom prst="rect">
          <a:avLst/>
        </a:prstGeom>
        <a:noFill/>
        <a:ln w="9525">
          <a:noFill/>
        </a:ln>
      </xdr:spPr>
    </xdr:pic>
  </etc:cellImage>
  <etc:cellImage>
    <xdr:pic>
      <xdr:nvPicPr>
        <xdr:cNvPr id="61" name="ID_6BBB3E0675364174A036EE118A9D2CE2"/>
        <xdr:cNvPicPr>
          <a:picLocks noChangeAspect="1"/>
        </xdr:cNvPicPr>
      </xdr:nvPicPr>
      <xdr:blipFill>
        <a:blip r:embed="rId51"/>
        <a:stretch>
          <a:fillRect/>
        </a:stretch>
      </xdr:blipFill>
      <xdr:spPr>
        <a:xfrm>
          <a:off x="6824345" y="37720905"/>
          <a:ext cx="3265805" cy="3271520"/>
        </a:xfrm>
        <a:prstGeom prst="rect">
          <a:avLst/>
        </a:prstGeom>
        <a:noFill/>
        <a:ln w="9525">
          <a:noFill/>
        </a:ln>
      </xdr:spPr>
    </xdr:pic>
  </etc:cellImage>
  <etc:cellImage>
    <xdr:pic>
      <xdr:nvPicPr>
        <xdr:cNvPr id="62" name="ID_682BA5FCB08F4D3F8817D04E05C3DC5E"/>
        <xdr:cNvPicPr>
          <a:picLocks noChangeAspect="1"/>
        </xdr:cNvPicPr>
      </xdr:nvPicPr>
      <xdr:blipFill>
        <a:blip r:embed="rId52"/>
        <a:stretch>
          <a:fillRect/>
        </a:stretch>
      </xdr:blipFill>
      <xdr:spPr>
        <a:xfrm>
          <a:off x="6859270" y="29618305"/>
          <a:ext cx="2916555" cy="2909570"/>
        </a:xfrm>
        <a:prstGeom prst="rect">
          <a:avLst/>
        </a:prstGeom>
        <a:noFill/>
        <a:ln w="9525">
          <a:noFill/>
        </a:ln>
      </xdr:spPr>
    </xdr:pic>
  </etc:cellImage>
  <etc:cellImage>
    <xdr:pic>
      <xdr:nvPicPr>
        <xdr:cNvPr id="63" name="ID_5D9AAA02EAFE4B5E892B5ACEA7CD090C"/>
        <xdr:cNvPicPr>
          <a:picLocks noChangeAspect="1"/>
        </xdr:cNvPicPr>
      </xdr:nvPicPr>
      <xdr:blipFill>
        <a:blip r:embed="rId53"/>
        <a:stretch>
          <a:fillRect/>
        </a:stretch>
      </xdr:blipFill>
      <xdr:spPr>
        <a:xfrm>
          <a:off x="7039610" y="45687615"/>
          <a:ext cx="2012315" cy="2013585"/>
        </a:xfrm>
        <a:prstGeom prst="rect">
          <a:avLst/>
        </a:prstGeom>
        <a:noFill/>
        <a:ln w="9525">
          <a:noFill/>
        </a:ln>
      </xdr:spPr>
    </xdr:pic>
  </etc:cellImage>
</etc:cellImages>
</file>

<file path=xl/sharedStrings.xml><?xml version="1.0" encoding="utf-8"?>
<sst xmlns="http://schemas.openxmlformats.org/spreadsheetml/2006/main" count="189" uniqueCount="128">
  <si>
    <t>2025级西藏班生活用品及学习用品清单</t>
  </si>
  <si>
    <t>序号</t>
  </si>
  <si>
    <t>分类</t>
  </si>
  <si>
    <t>产品名称</t>
  </si>
  <si>
    <t>规格（cm）</t>
  </si>
  <si>
    <t>单位</t>
  </si>
  <si>
    <t>最高限价</t>
  </si>
  <si>
    <t>潜在供应商报价/元</t>
  </si>
  <si>
    <t>产品图片</t>
  </si>
  <si>
    <t>一、生活用品。（床上用品按照1.2米床的规格配备。）</t>
  </si>
  <si>
    <t>新疆棉花被215*133（7市斤）</t>
  </si>
  <si>
    <t>215*150</t>
  </si>
  <si>
    <t>床</t>
  </si>
  <si>
    <t>符合GBl8383-2001中空公仔棉枕芯</t>
  </si>
  <si>
    <t>58*38</t>
  </si>
  <si>
    <t>个</t>
  </si>
  <si>
    <t>纯棉被套215*135</t>
  </si>
  <si>
    <t>纯棉枕套60*40</t>
  </si>
  <si>
    <t>纯棉枕巾</t>
  </si>
  <si>
    <t>60*38</t>
  </si>
  <si>
    <t>条</t>
  </si>
  <si>
    <t>蚊帐（涤沦）</t>
  </si>
  <si>
    <t>190*90*150</t>
  </si>
  <si>
    <t>顶</t>
  </si>
  <si>
    <t>包装袋</t>
  </si>
  <si>
    <t>编织袋（1个）</t>
  </si>
  <si>
    <t>竹席</t>
  </si>
  <si>
    <t>190*90</t>
  </si>
  <si>
    <t>涤沦毛巾被200*150</t>
  </si>
  <si>
    <t>毛毯</t>
  </si>
  <si>
    <t>纯棉床单</t>
  </si>
  <si>
    <t>120*200</t>
  </si>
  <si>
    <t>纯棉床垫</t>
  </si>
  <si>
    <t>衣架（钢塑）</t>
  </si>
  <si>
    <t>10个/扎</t>
  </si>
  <si>
    <t>扎</t>
  </si>
  <si>
    <t>水桶（塑料）</t>
  </si>
  <si>
    <t>18L</t>
  </si>
  <si>
    <t>衣刷（塑料）</t>
  </si>
  <si>
    <t>常规</t>
  </si>
  <si>
    <t>口盅（塑料）</t>
  </si>
  <si>
    <t>肥皂盒（塑料）</t>
  </si>
  <si>
    <t>肥皂（舒肤佳）</t>
  </si>
  <si>
    <t>块</t>
  </si>
  <si>
    <t>脸盆（塑料）</t>
  </si>
  <si>
    <t>R38</t>
  </si>
  <si>
    <t>二、个人卫生用品</t>
  </si>
  <si>
    <t>洗发水</t>
  </si>
  <si>
    <t>750ml/瓶</t>
  </si>
  <si>
    <t>瓶</t>
  </si>
  <si>
    <t>沐浴露</t>
  </si>
  <si>
    <t>毛巾</t>
  </si>
  <si>
    <t>72*34加厚纯棉</t>
  </si>
  <si>
    <t>牙膏</t>
  </si>
  <si>
    <t>225g/支</t>
  </si>
  <si>
    <t>支</t>
  </si>
  <si>
    <t>洗衣粉（汰渍）</t>
  </si>
  <si>
    <t>1.36KG</t>
  </si>
  <si>
    <t>袋</t>
  </si>
  <si>
    <t>拖鞋</t>
  </si>
  <si>
    <t>女</t>
  </si>
  <si>
    <t>双</t>
  </si>
  <si>
    <t>梳子</t>
  </si>
  <si>
    <t>普通</t>
  </si>
  <si>
    <t>把</t>
  </si>
  <si>
    <t>水瓶（450ml）</t>
  </si>
  <si>
    <t>塑料</t>
  </si>
  <si>
    <t>抽纸（维达）</t>
  </si>
  <si>
    <t>小码3包/提</t>
  </si>
  <si>
    <t>提</t>
  </si>
  <si>
    <t>三、宿舍用品</t>
  </si>
  <si>
    <t>洁厕精</t>
  </si>
  <si>
    <t>厕纸篓</t>
  </si>
  <si>
    <t>中号2个</t>
  </si>
  <si>
    <t>垃圾袋</t>
  </si>
  <si>
    <t>中号4卷</t>
  </si>
  <si>
    <t>卷</t>
  </si>
  <si>
    <t>宿舍手机箱</t>
  </si>
  <si>
    <t>50卡座</t>
  </si>
  <si>
    <t>宿舍凳子绑带</t>
  </si>
  <si>
    <t>每人4卷</t>
  </si>
  <si>
    <t>地板刮</t>
  </si>
  <si>
    <t>30CM</t>
  </si>
  <si>
    <t>四、学习用品</t>
  </si>
  <si>
    <t>单行本（15本/生）1.15*20</t>
  </si>
  <si>
    <t>22开22页连面</t>
  </si>
  <si>
    <t>本</t>
  </si>
  <si>
    <t>双行本（10本/生）1.15*10</t>
  </si>
  <si>
    <t>英语本（5本/生）1.15*5</t>
  </si>
  <si>
    <t>笔记簿（10本/生）2.60</t>
  </si>
  <si>
    <t>22开52页连面</t>
  </si>
  <si>
    <t>作文本（3本/生）2*3</t>
  </si>
  <si>
    <t>16开16页</t>
  </si>
  <si>
    <t>原稿纸（1本/生）3*1</t>
  </si>
  <si>
    <t>16开50页</t>
  </si>
  <si>
    <t>签字笔（晨光）（4支）</t>
  </si>
  <si>
    <t>红＋黑</t>
  </si>
  <si>
    <t>教室手机箱</t>
  </si>
  <si>
    <t>教室书柜</t>
  </si>
  <si>
    <t>79*32*106</t>
  </si>
  <si>
    <t>五、美术用品</t>
  </si>
  <si>
    <t>马利7312L水粉颜料</t>
  </si>
  <si>
    <t>12色</t>
  </si>
  <si>
    <t>马利水粉画笔</t>
  </si>
  <si>
    <t>2号</t>
  </si>
  <si>
    <t>4号</t>
  </si>
  <si>
    <t>6号</t>
  </si>
  <si>
    <t>马利勾线笔</t>
  </si>
  <si>
    <t>直尺</t>
  </si>
  <si>
    <t>A3卡纸</t>
  </si>
  <si>
    <t>A3(每人20张)</t>
  </si>
  <si>
    <t>张</t>
  </si>
  <si>
    <t>中华铅笔</t>
  </si>
  <si>
    <t>HB、2B各一支</t>
  </si>
  <si>
    <t>美工刀（铁）</t>
  </si>
  <si>
    <t>剪刀（晨光）</t>
  </si>
  <si>
    <t>145CM</t>
  </si>
  <si>
    <t>调色盒（25格）</t>
  </si>
  <si>
    <t>加大</t>
  </si>
  <si>
    <t>塑料水桶大26cm(含桶盖）</t>
  </si>
  <si>
    <t>塑料桶</t>
  </si>
  <si>
    <t>2966-24真彩油画棒</t>
  </si>
  <si>
    <t>24色</t>
  </si>
  <si>
    <t>盒</t>
  </si>
  <si>
    <t>素描纸</t>
  </si>
  <si>
    <t>8开（2包/人）</t>
  </si>
  <si>
    <t>包</t>
  </si>
  <si>
    <t>注： 
1.以人民币报价。
2.评审小组认为参选人的报价明显低于其他通过符合性审查参选人的报价，有可能影响产品质量或者不能诚信履约的，应当要求其在评审现场合理的时间内提供书面说明，必要时提交相关证明材料；参选人不能证明其报价合理性的，评审小组应当将其作为无效参选处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</si>
</sst>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charset val="134"/>
      <scheme val="minor"/>
    </font>
    <font>
      <sz val="18"/>
      <color theme="1"/>
      <name val="等线"/>
      <charset val="134"/>
      <scheme val="minor"/>
    </font>
    <font>
      <b/>
      <sz val="12"/>
      <color rgb="FF000000"/>
      <name val="宋体"/>
      <charset val="134"/>
    </font>
    <font>
      <b/>
      <sz val="12"/>
      <color theme="1"/>
      <name val="宋体"/>
      <charset val="134"/>
    </font>
    <font>
      <b/>
      <sz val="11"/>
      <color rgb="FF000000"/>
      <name val="宋体"/>
      <charset val="134"/>
    </font>
    <font>
      <sz val="11"/>
      <color rgb="FF000000"/>
      <name val="宋体"/>
      <charset val="134"/>
    </font>
    <font>
      <u/>
      <sz val="11"/>
      <color rgb="FF800080"/>
      <name val="等线"/>
      <charset val="134"/>
      <scheme val="minor"/>
    </font>
    <font>
      <u/>
      <sz val="11"/>
      <color rgb="FF0000FF"/>
      <name val="等线"/>
      <charset val="134"/>
      <scheme val="minor"/>
    </font>
    <font>
      <sz val="9"/>
      <name val="等线"/>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2" xfId="0" applyBorder="1">
      <alignment vertical="center"/>
    </xf>
    <xf numFmtId="0" fontId="5" fillId="0" borderId="1"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6" fillId="0" borderId="2" xfId="1" applyFont="1" applyBorder="1">
      <alignment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0" fillId="0" borderId="7" xfId="0" applyBorder="1">
      <alignment vertical="center"/>
    </xf>
    <xf numFmtId="0" fontId="5" fillId="3"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6" fillId="0" borderId="0" xfId="1" applyFont="1">
      <alignment vertical="center"/>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 fillId="2" borderId="0" xfId="0" applyFont="1" applyFill="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ellimages.xml.rels><?xml version="1.0" encoding="UTF-8" standalone="yes"?>
<Relationships xmlns="http://schemas.openxmlformats.org/package/2006/relationships"><Relationship Id="rId39" Type="http://schemas.openxmlformats.org/officeDocument/2006/relationships/image" Target="media/image41.png"/><Relationship Id="rId26" Type="http://schemas.openxmlformats.org/officeDocument/2006/relationships/image" Target="media/image28.png"/><Relationship Id="rId18" Type="http://schemas.openxmlformats.org/officeDocument/2006/relationships/image" Target="media/image20.png"/><Relationship Id="rId13" Type="http://schemas.openxmlformats.org/officeDocument/2006/relationships/image" Target="media/image15.png"/><Relationship Id="rId50" Type="http://schemas.openxmlformats.org/officeDocument/2006/relationships/image" Target="media/image52.png"/><Relationship Id="rId47" Type="http://schemas.openxmlformats.org/officeDocument/2006/relationships/image" Target="media/image49.png"/><Relationship Id="rId42" Type="http://schemas.openxmlformats.org/officeDocument/2006/relationships/image" Target="media/image44.png"/><Relationship Id="rId34" Type="http://schemas.openxmlformats.org/officeDocument/2006/relationships/image" Target="media/image36.png"/><Relationship Id="rId21" Type="http://schemas.openxmlformats.org/officeDocument/2006/relationships/image" Target="media/image23.png"/><Relationship Id="rId7" Type="http://schemas.openxmlformats.org/officeDocument/2006/relationships/image" Target="media/image9.png"/><Relationship Id="rId29" Type="http://schemas.openxmlformats.org/officeDocument/2006/relationships/image" Target="media/image31.png"/><Relationship Id="rId2" Type="http://schemas.openxmlformats.org/officeDocument/2006/relationships/image" Target="media/image4.png"/><Relationship Id="rId16" Type="http://schemas.openxmlformats.org/officeDocument/2006/relationships/image" Target="media/image18.png"/><Relationship Id="rId53" Type="http://schemas.openxmlformats.org/officeDocument/2006/relationships/image" Target="media/image55.png"/><Relationship Id="rId45" Type="http://schemas.openxmlformats.org/officeDocument/2006/relationships/image" Target="media/image47.png"/><Relationship Id="rId40" Type="http://schemas.openxmlformats.org/officeDocument/2006/relationships/image" Target="media/image42.png"/><Relationship Id="rId37" Type="http://schemas.openxmlformats.org/officeDocument/2006/relationships/image" Target="media/image39.png"/><Relationship Id="rId32" Type="http://schemas.openxmlformats.org/officeDocument/2006/relationships/image" Target="media/image34.png"/><Relationship Id="rId24" Type="http://schemas.openxmlformats.org/officeDocument/2006/relationships/image" Target="media/image26.png"/><Relationship Id="rId11" Type="http://schemas.openxmlformats.org/officeDocument/2006/relationships/image" Target="media/image13.png"/><Relationship Id="rId5" Type="http://schemas.openxmlformats.org/officeDocument/2006/relationships/image" Target="media/image7.png"/><Relationship Id="rId52" Type="http://schemas.openxmlformats.org/officeDocument/2006/relationships/image" Target="media/image54.png"/><Relationship Id="rId44" Type="http://schemas.openxmlformats.org/officeDocument/2006/relationships/image" Target="media/image46.png"/><Relationship Id="rId31" Type="http://schemas.openxmlformats.org/officeDocument/2006/relationships/image" Target="media/image33.png"/><Relationship Id="rId19" Type="http://schemas.openxmlformats.org/officeDocument/2006/relationships/image" Target="media/image21.png"/><Relationship Id="rId10" Type="http://schemas.openxmlformats.org/officeDocument/2006/relationships/image" Target="media/image12.png"/><Relationship Id="rId9" Type="http://schemas.openxmlformats.org/officeDocument/2006/relationships/image" Target="media/image11.png"/><Relationship Id="rId48" Type="http://schemas.openxmlformats.org/officeDocument/2006/relationships/image" Target="media/image50.png"/><Relationship Id="rId43" Type="http://schemas.openxmlformats.org/officeDocument/2006/relationships/image" Target="media/image45.png"/><Relationship Id="rId4" Type="http://schemas.openxmlformats.org/officeDocument/2006/relationships/image" Target="media/image6.png"/><Relationship Id="rId35" Type="http://schemas.openxmlformats.org/officeDocument/2006/relationships/image" Target="media/image37.png"/><Relationship Id="rId30" Type="http://schemas.openxmlformats.org/officeDocument/2006/relationships/image" Target="media/image32.png"/><Relationship Id="rId27" Type="http://schemas.openxmlformats.org/officeDocument/2006/relationships/image" Target="media/image29.png"/><Relationship Id="rId22" Type="http://schemas.openxmlformats.org/officeDocument/2006/relationships/image" Target="media/image24.png"/><Relationship Id="rId14" Type="http://schemas.openxmlformats.org/officeDocument/2006/relationships/image" Target="media/image16.png"/><Relationship Id="rId8" Type="http://schemas.openxmlformats.org/officeDocument/2006/relationships/image" Target="media/image10.png"/><Relationship Id="rId51" Type="http://schemas.openxmlformats.org/officeDocument/2006/relationships/image" Target="media/image53.png"/><Relationship Id="rId3" Type="http://schemas.openxmlformats.org/officeDocument/2006/relationships/image" Target="media/image5.png"/><Relationship Id="rId46" Type="http://schemas.openxmlformats.org/officeDocument/2006/relationships/image" Target="media/image48.png"/><Relationship Id="rId38" Type="http://schemas.openxmlformats.org/officeDocument/2006/relationships/image" Target="media/image40.png"/><Relationship Id="rId33" Type="http://schemas.openxmlformats.org/officeDocument/2006/relationships/image" Target="media/image35.png"/><Relationship Id="rId25" Type="http://schemas.openxmlformats.org/officeDocument/2006/relationships/image" Target="media/image27.png"/><Relationship Id="rId17" Type="http://schemas.openxmlformats.org/officeDocument/2006/relationships/image" Target="media/image19.png"/><Relationship Id="rId12" Type="http://schemas.openxmlformats.org/officeDocument/2006/relationships/image" Target="media/image14.png"/><Relationship Id="rId41" Type="http://schemas.openxmlformats.org/officeDocument/2006/relationships/image" Target="media/image43.png"/><Relationship Id="rId20" Type="http://schemas.openxmlformats.org/officeDocument/2006/relationships/image" Target="media/image22.png"/><Relationship Id="rId6" Type="http://schemas.openxmlformats.org/officeDocument/2006/relationships/image" Target="media/image8.png"/><Relationship Id="rId1" Type="http://schemas.openxmlformats.org/officeDocument/2006/relationships/image" Target="media/image3.png"/><Relationship Id="rId49" Type="http://schemas.openxmlformats.org/officeDocument/2006/relationships/image" Target="media/image51.png"/><Relationship Id="rId36" Type="http://schemas.openxmlformats.org/officeDocument/2006/relationships/image" Target="media/image38.png"/><Relationship Id="rId28" Type="http://schemas.openxmlformats.org/officeDocument/2006/relationships/image" Target="media/image30.png"/><Relationship Id="rId23" Type="http://schemas.openxmlformats.org/officeDocument/2006/relationships/image" Target="media/image25.png"/><Relationship Id="rId15" Type="http://schemas.openxmlformats.org/officeDocument/2006/relationships/image" Target="media/image17.png"/></Relationship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0/cellImage" Target="cellimages.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43180</xdr:colOff>
      <xdr:row>10</xdr:row>
      <xdr:rowOff>61595</xdr:rowOff>
    </xdr:from>
    <xdr:to>
      <xdr:col>7</xdr:col>
      <xdr:colOff>878840</xdr:colOff>
      <xdr:row>10</xdr:row>
      <xdr:rowOff>688975</xdr:rowOff>
    </xdr:to>
    <xdr:pic>
      <xdr:nvPicPr>
        <xdr:cNvPr id="3" name="图片 2" descr="040e5f5d8a6c12f904c3cb8256cf14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322310" y="8043545"/>
          <a:ext cx="835660" cy="627380"/>
        </a:xfrm>
        <a:prstGeom prst="rect">
          <a:avLst/>
        </a:prstGeom>
      </xdr:spPr>
    </xdr:pic>
    <xdr:clientData/>
  </xdr:twoCellAnchor>
  <xdr:twoCellAnchor editAs="oneCell">
    <xdr:from>
      <xdr:col>7</xdr:col>
      <xdr:colOff>42545</xdr:colOff>
      <xdr:row>6</xdr:row>
      <xdr:rowOff>44450</xdr:rowOff>
    </xdr:from>
    <xdr:to>
      <xdr:col>7</xdr:col>
      <xdr:colOff>890905</xdr:colOff>
      <xdr:row>6</xdr:row>
      <xdr:rowOff>679450</xdr:rowOff>
    </xdr:to>
    <xdr:pic>
      <xdr:nvPicPr>
        <xdr:cNvPr id="4" name="图片 3" descr="e2bc280987d54469ccb5d691a90009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8321675" y="4826000"/>
          <a:ext cx="848360" cy="635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abSelected="1" topLeftCell="A37" zoomScale="86" zoomScaleNormal="86" workbookViewId="0">
      <selection activeCell="F40" sqref="F40:F60"/>
    </sheetView>
  </sheetViews>
  <sheetFormatPr defaultColWidth="9" defaultRowHeight="14" x14ac:dyDescent="0.3"/>
  <cols>
    <col min="1" max="1" width="8.75" customWidth="1"/>
    <col min="2" max="2" width="16.58203125" customWidth="1"/>
    <col min="3" max="3" width="22.33203125" style="1" customWidth="1"/>
    <col min="4" max="4" width="11.9140625" style="1" customWidth="1"/>
    <col min="5" max="5" width="12.08203125" customWidth="1"/>
    <col min="6" max="6" width="15.25" style="2" customWidth="1"/>
    <col min="7" max="7" width="21.83203125" customWidth="1"/>
    <col min="8" max="8" width="30.6640625" customWidth="1"/>
  </cols>
  <sheetData>
    <row r="1" spans="1:11" ht="46.5" customHeight="1" x14ac:dyDescent="0.3">
      <c r="A1" s="24" t="s">
        <v>0</v>
      </c>
      <c r="B1" s="24"/>
      <c r="C1" s="24"/>
      <c r="D1" s="24"/>
      <c r="E1" s="24"/>
      <c r="F1" s="24"/>
      <c r="G1" s="24"/>
      <c r="H1" s="24"/>
    </row>
    <row r="2" spans="1:11" ht="41" customHeight="1" x14ac:dyDescent="0.3">
      <c r="A2" s="3" t="s">
        <v>1</v>
      </c>
      <c r="B2" s="3" t="s">
        <v>2</v>
      </c>
      <c r="C2" s="4" t="s">
        <v>3</v>
      </c>
      <c r="D2" s="4" t="s">
        <v>4</v>
      </c>
      <c r="E2" s="4" t="s">
        <v>5</v>
      </c>
      <c r="F2" s="4" t="s">
        <v>6</v>
      </c>
      <c r="G2" s="5" t="s">
        <v>7</v>
      </c>
      <c r="H2" s="5" t="s">
        <v>8</v>
      </c>
    </row>
    <row r="3" spans="1:11" ht="102" customHeight="1" x14ac:dyDescent="0.3">
      <c r="A3" s="6">
        <v>1</v>
      </c>
      <c r="B3" s="25" t="s">
        <v>9</v>
      </c>
      <c r="C3" s="7" t="s">
        <v>10</v>
      </c>
      <c r="D3" s="7" t="s">
        <v>11</v>
      </c>
      <c r="E3" s="7" t="s">
        <v>12</v>
      </c>
      <c r="F3" s="29">
        <v>200</v>
      </c>
      <c r="G3" s="8"/>
      <c r="H3" s="8" t="str">
        <f>_xlfn.DISPIMG("ID_84C11FF3D1E64DBDA9245ACE19913249",1)</f>
        <v>=DISPIMG("ID_84C11FF3D1E64DBDA9245ACE19913249",1)</v>
      </c>
    </row>
    <row r="4" spans="1:11" ht="75" customHeight="1" x14ac:dyDescent="0.3">
      <c r="A4" s="6">
        <v>2</v>
      </c>
      <c r="B4" s="25"/>
      <c r="C4" s="7" t="s">
        <v>13</v>
      </c>
      <c r="D4" s="7" t="s">
        <v>14</v>
      </c>
      <c r="E4" s="9" t="s">
        <v>15</v>
      </c>
      <c r="F4" s="30">
        <v>30</v>
      </c>
      <c r="G4" s="10"/>
      <c r="H4" s="10" t="str">
        <f>_xlfn.DISPIMG("ID_C43B18A4F1BB4C5FA18F98DE530249B9",1)</f>
        <v>=DISPIMG("ID_C43B18A4F1BB4C5FA18F98DE530249B9",1)</v>
      </c>
    </row>
    <row r="5" spans="1:11" ht="58" customHeight="1" x14ac:dyDescent="0.3">
      <c r="A5" s="6">
        <v>3</v>
      </c>
      <c r="B5" s="25"/>
      <c r="C5" s="7" t="s">
        <v>16</v>
      </c>
      <c r="D5" s="7" t="s">
        <v>11</v>
      </c>
      <c r="E5" s="9" t="s">
        <v>12</v>
      </c>
      <c r="F5" s="30">
        <v>100</v>
      </c>
      <c r="G5" s="10"/>
      <c r="H5" s="10" t="str">
        <f>_xlfn.DISPIMG("ID_600854D35E59417794EE59A2C7FF2579",1)</f>
        <v>=DISPIMG("ID_600854D35E59417794EE59A2C7FF2579",1)</v>
      </c>
    </row>
    <row r="6" spans="1:11" ht="54" customHeight="1" x14ac:dyDescent="0.3">
      <c r="A6" s="6">
        <v>4</v>
      </c>
      <c r="B6" s="25"/>
      <c r="C6" s="7" t="s">
        <v>17</v>
      </c>
      <c r="D6" s="7" t="s">
        <v>14</v>
      </c>
      <c r="E6" s="9" t="s">
        <v>15</v>
      </c>
      <c r="F6" s="30">
        <v>17</v>
      </c>
      <c r="G6" s="10"/>
      <c r="H6" s="10" t="str">
        <f>_xlfn.DISPIMG("ID_600854D35E59417794EE59A2C7FF2579",1)</f>
        <v>=DISPIMG("ID_600854D35E59417794EE59A2C7FF2579",1)</v>
      </c>
    </row>
    <row r="7" spans="1:11" ht="63" customHeight="1" x14ac:dyDescent="0.3">
      <c r="A7" s="6">
        <v>5</v>
      </c>
      <c r="B7" s="25"/>
      <c r="C7" s="7" t="s">
        <v>18</v>
      </c>
      <c r="D7" s="7" t="s">
        <v>19</v>
      </c>
      <c r="E7" s="9" t="s">
        <v>20</v>
      </c>
      <c r="F7" s="30">
        <v>20</v>
      </c>
      <c r="G7" s="8"/>
      <c r="H7" s="8"/>
    </row>
    <row r="8" spans="1:11" ht="63" customHeight="1" x14ac:dyDescent="0.3">
      <c r="A8" s="6">
        <v>6</v>
      </c>
      <c r="B8" s="25"/>
      <c r="C8" s="7" t="s">
        <v>21</v>
      </c>
      <c r="D8" s="7" t="s">
        <v>22</v>
      </c>
      <c r="E8" s="9" t="s">
        <v>23</v>
      </c>
      <c r="F8" s="30">
        <v>32.5</v>
      </c>
      <c r="G8" s="11"/>
      <c r="H8" s="11" t="str">
        <f>_xlfn.DISPIMG("ID_FB665859E3614803A0D94D309B8BBEA5",1)</f>
        <v>=DISPIMG("ID_FB665859E3614803A0D94D309B8BBEA5",1)</v>
      </c>
    </row>
    <row r="9" spans="1:11" ht="69" customHeight="1" x14ac:dyDescent="0.3">
      <c r="A9" s="6">
        <v>7</v>
      </c>
      <c r="B9" s="25"/>
      <c r="C9" s="7" t="s">
        <v>24</v>
      </c>
      <c r="D9" s="7" t="s">
        <v>25</v>
      </c>
      <c r="E9" s="9" t="s">
        <v>15</v>
      </c>
      <c r="F9" s="30">
        <v>8</v>
      </c>
      <c r="G9" s="8"/>
      <c r="H9" s="8" t="str">
        <f>_xlfn.DISPIMG("ID_E7F85229F1E747059A6B5B917CFD64D6",1)</f>
        <v>=DISPIMG("ID_E7F85229F1E747059A6B5B917CFD64D6",1)</v>
      </c>
    </row>
    <row r="10" spans="1:11" ht="57" customHeight="1" x14ac:dyDescent="0.3">
      <c r="A10" s="6">
        <v>8</v>
      </c>
      <c r="B10" s="25"/>
      <c r="C10" s="7" t="s">
        <v>26</v>
      </c>
      <c r="D10" s="7" t="s">
        <v>27</v>
      </c>
      <c r="E10" s="9" t="s">
        <v>12</v>
      </c>
      <c r="F10" s="30">
        <v>50</v>
      </c>
      <c r="G10" s="8"/>
      <c r="H10" s="8" t="str">
        <f>_xlfn.DISPIMG("ID_F3A4DC4F46894336AFE44162D3703E82",1)</f>
        <v>=DISPIMG("ID_F3A4DC4F46894336AFE44162D3703E82",1)</v>
      </c>
    </row>
    <row r="11" spans="1:11" ht="58" customHeight="1" x14ac:dyDescent="0.3">
      <c r="A11" s="6">
        <v>9</v>
      </c>
      <c r="B11" s="25"/>
      <c r="C11" s="7" t="s">
        <v>28</v>
      </c>
      <c r="D11" s="7" t="s">
        <v>11</v>
      </c>
      <c r="E11" s="9" t="s">
        <v>12</v>
      </c>
      <c r="F11" s="30">
        <v>38</v>
      </c>
      <c r="G11" s="12"/>
      <c r="H11" s="12"/>
      <c r="K11" s="18"/>
    </row>
    <row r="12" spans="1:11" ht="64" customHeight="1" x14ac:dyDescent="0.3">
      <c r="A12" s="6">
        <v>10</v>
      </c>
      <c r="B12" s="25"/>
      <c r="C12" s="7" t="s">
        <v>29</v>
      </c>
      <c r="D12" s="7" t="s">
        <v>11</v>
      </c>
      <c r="E12" s="7" t="s">
        <v>12</v>
      </c>
      <c r="F12" s="29">
        <v>79</v>
      </c>
      <c r="G12" s="8"/>
      <c r="H12" s="8" t="str">
        <f>_xlfn.DISPIMG("ID_CA446CBB00DD4C20B6A1CC70053040BA",1)</f>
        <v>=DISPIMG("ID_CA446CBB00DD4C20B6A1CC70053040BA",1)</v>
      </c>
    </row>
    <row r="13" spans="1:11" ht="60" customHeight="1" x14ac:dyDescent="0.3">
      <c r="A13" s="6">
        <v>11</v>
      </c>
      <c r="B13" s="25"/>
      <c r="C13" s="7" t="s">
        <v>30</v>
      </c>
      <c r="D13" s="7" t="s">
        <v>31</v>
      </c>
      <c r="E13" s="9" t="s">
        <v>12</v>
      </c>
      <c r="F13" s="30">
        <v>45</v>
      </c>
      <c r="G13" s="8"/>
      <c r="H13" s="8" t="str">
        <f>_xlfn.DISPIMG("ID_D3AFE01A75244C9EBD07FDB90AA46566",1)</f>
        <v>=DISPIMG("ID_D3AFE01A75244C9EBD07FDB90AA46566",1)</v>
      </c>
    </row>
    <row r="14" spans="1:11" ht="66" customHeight="1" x14ac:dyDescent="0.3">
      <c r="A14" s="6">
        <v>12</v>
      </c>
      <c r="B14" s="25"/>
      <c r="C14" s="7" t="s">
        <v>32</v>
      </c>
      <c r="D14" s="7" t="s">
        <v>27</v>
      </c>
      <c r="E14" s="9" t="s">
        <v>12</v>
      </c>
      <c r="F14" s="30">
        <v>100</v>
      </c>
      <c r="G14" s="8"/>
      <c r="H14" s="8" t="str">
        <f>_xlfn.DISPIMG("ID_4868ED3AAEE844F8B649302264AA05CF",1)</f>
        <v>=DISPIMG("ID_4868ED3AAEE844F8B649302264AA05CF",1)</v>
      </c>
    </row>
    <row r="15" spans="1:11" ht="66" customHeight="1" x14ac:dyDescent="0.3">
      <c r="A15" s="6">
        <v>13</v>
      </c>
      <c r="B15" s="25"/>
      <c r="C15" s="7" t="s">
        <v>33</v>
      </c>
      <c r="D15" s="7" t="s">
        <v>34</v>
      </c>
      <c r="E15" s="9" t="s">
        <v>35</v>
      </c>
      <c r="F15" s="30">
        <v>15</v>
      </c>
      <c r="G15" s="8"/>
      <c r="H15" s="8" t="str">
        <f>_xlfn.DISPIMG("ID_3B0517E7DE384D10A20D27BCBC126070",1)</f>
        <v>=DISPIMG("ID_3B0517E7DE384D10A20D27BCBC126070",1)</v>
      </c>
    </row>
    <row r="16" spans="1:11" ht="68" customHeight="1" x14ac:dyDescent="0.3">
      <c r="A16" s="6">
        <v>14</v>
      </c>
      <c r="B16" s="25"/>
      <c r="C16" s="7" t="s">
        <v>36</v>
      </c>
      <c r="D16" s="7" t="s">
        <v>37</v>
      </c>
      <c r="E16" s="7" t="s">
        <v>15</v>
      </c>
      <c r="F16" s="29">
        <v>15</v>
      </c>
      <c r="G16" s="8"/>
      <c r="H16" s="8" t="str">
        <f>_xlfn.DISPIMG("ID_B07A3DEC232649F6A28170C0CBB383CF",1)</f>
        <v>=DISPIMG("ID_B07A3DEC232649F6A28170C0CBB383CF",1)</v>
      </c>
    </row>
    <row r="17" spans="1:8" ht="64" customHeight="1" x14ac:dyDescent="0.3">
      <c r="A17" s="6">
        <v>15</v>
      </c>
      <c r="B17" s="25"/>
      <c r="C17" s="7" t="s">
        <v>38</v>
      </c>
      <c r="D17" s="7" t="s">
        <v>39</v>
      </c>
      <c r="E17" s="9" t="s">
        <v>15</v>
      </c>
      <c r="F17" s="30">
        <v>4</v>
      </c>
      <c r="G17" s="8"/>
      <c r="H17" s="8" t="str">
        <f>_xlfn.DISPIMG("ID_820BCB6C450C4F089B1F57D85D4A3B0E",1)</f>
        <v>=DISPIMG("ID_820BCB6C450C4F089B1F57D85D4A3B0E",1)</v>
      </c>
    </row>
    <row r="18" spans="1:8" ht="63" customHeight="1" x14ac:dyDescent="0.3">
      <c r="A18" s="6">
        <v>16</v>
      </c>
      <c r="B18" s="25"/>
      <c r="C18" s="7" t="s">
        <v>40</v>
      </c>
      <c r="D18" s="7" t="s">
        <v>39</v>
      </c>
      <c r="E18" s="9" t="s">
        <v>15</v>
      </c>
      <c r="F18" s="30">
        <v>4</v>
      </c>
      <c r="G18" s="8"/>
      <c r="H18" s="8" t="str">
        <f>_xlfn.DISPIMG("ID_079F94711BF54501BB72D86E8C79DBF0",1)</f>
        <v>=DISPIMG("ID_079F94711BF54501BB72D86E8C79DBF0",1)</v>
      </c>
    </row>
    <row r="19" spans="1:8" ht="60" customHeight="1" x14ac:dyDescent="0.3">
      <c r="A19" s="6">
        <v>17</v>
      </c>
      <c r="B19" s="25"/>
      <c r="C19" s="7" t="s">
        <v>41</v>
      </c>
      <c r="D19" s="7" t="s">
        <v>39</v>
      </c>
      <c r="E19" s="9" t="s">
        <v>15</v>
      </c>
      <c r="F19" s="30">
        <v>4</v>
      </c>
      <c r="G19" s="8"/>
      <c r="H19" s="8" t="str">
        <f>_xlfn.DISPIMG("ID_05F950797E234A1FA76162765F2B4D45",1)</f>
        <v>=DISPIMG("ID_05F950797E234A1FA76162765F2B4D45",1)</v>
      </c>
    </row>
    <row r="20" spans="1:8" ht="66" customHeight="1" x14ac:dyDescent="0.3">
      <c r="A20" s="6">
        <v>18</v>
      </c>
      <c r="B20" s="25"/>
      <c r="C20" s="7" t="s">
        <v>42</v>
      </c>
      <c r="D20" s="7" t="s">
        <v>39</v>
      </c>
      <c r="E20" s="9" t="s">
        <v>43</v>
      </c>
      <c r="F20" s="30">
        <v>6</v>
      </c>
      <c r="G20" s="8"/>
      <c r="H20" s="8" t="str">
        <f>_xlfn.DISPIMG("ID_03DF7AA63C4145D4863B48523E284C3C",1)</f>
        <v>=DISPIMG("ID_03DF7AA63C4145D4863B48523E284C3C",1)</v>
      </c>
    </row>
    <row r="21" spans="1:8" ht="61" customHeight="1" x14ac:dyDescent="0.3">
      <c r="A21" s="6">
        <v>19</v>
      </c>
      <c r="B21" s="25"/>
      <c r="C21" s="7" t="s">
        <v>44</v>
      </c>
      <c r="D21" s="7" t="s">
        <v>45</v>
      </c>
      <c r="E21" s="9" t="s">
        <v>15</v>
      </c>
      <c r="F21" s="30">
        <v>10</v>
      </c>
      <c r="G21" s="8"/>
      <c r="H21" s="8" t="str">
        <f>_xlfn.DISPIMG("ID_BD58AD90AB3C4552AD759BF3D7312F71",1)</f>
        <v>=DISPIMG("ID_BD58AD90AB3C4552AD759BF3D7312F71",1)</v>
      </c>
    </row>
    <row r="22" spans="1:8" ht="72" customHeight="1" x14ac:dyDescent="0.3">
      <c r="A22" s="6">
        <v>20</v>
      </c>
      <c r="B22" s="26" t="s">
        <v>46</v>
      </c>
      <c r="C22" s="13" t="s">
        <v>47</v>
      </c>
      <c r="D22" s="13" t="s">
        <v>48</v>
      </c>
      <c r="E22" s="14" t="s">
        <v>49</v>
      </c>
      <c r="F22" s="31">
        <v>20</v>
      </c>
      <c r="G22" s="15"/>
      <c r="H22" s="8" t="str">
        <f>_xlfn.DISPIMG("ID_CE365939116E4167A5197BCE9362D804",1)</f>
        <v>=DISPIMG("ID_CE365939116E4167A5197BCE9362D804",1)</v>
      </c>
    </row>
    <row r="23" spans="1:8" ht="65" customHeight="1" x14ac:dyDescent="0.3">
      <c r="A23" s="6">
        <v>21</v>
      </c>
      <c r="B23" s="27"/>
      <c r="C23" s="13" t="s">
        <v>50</v>
      </c>
      <c r="D23" s="13" t="s">
        <v>48</v>
      </c>
      <c r="E23" s="14" t="s">
        <v>49</v>
      </c>
      <c r="F23" s="31">
        <v>20</v>
      </c>
      <c r="G23" s="15"/>
      <c r="H23" s="8" t="str">
        <f>_xlfn.DISPIMG("ID_797DB801D3F8474B84F2F14C5B60215E",1)</f>
        <v>=DISPIMG("ID_797DB801D3F8474B84F2F14C5B60215E",1)</v>
      </c>
    </row>
    <row r="24" spans="1:8" ht="87" customHeight="1" x14ac:dyDescent="0.3">
      <c r="A24" s="6">
        <v>22</v>
      </c>
      <c r="B24" s="27"/>
      <c r="C24" s="13" t="s">
        <v>51</v>
      </c>
      <c r="D24" s="13" t="s">
        <v>52</v>
      </c>
      <c r="E24" s="14" t="s">
        <v>20</v>
      </c>
      <c r="F24" s="31">
        <v>12</v>
      </c>
      <c r="G24" s="15"/>
      <c r="H24" s="8" t="str">
        <f>_xlfn.DISPIMG("ID_AF543E16EBF348F080A695A72467DE4B",1)</f>
        <v>=DISPIMG("ID_AF543E16EBF348F080A695A72467DE4B",1)</v>
      </c>
    </row>
    <row r="25" spans="1:8" ht="77" customHeight="1" x14ac:dyDescent="0.3">
      <c r="A25" s="6">
        <v>23</v>
      </c>
      <c r="B25" s="27"/>
      <c r="C25" s="13" t="s">
        <v>53</v>
      </c>
      <c r="D25" s="13" t="s">
        <v>54</v>
      </c>
      <c r="E25" s="14" t="s">
        <v>55</v>
      </c>
      <c r="F25" s="31">
        <v>12</v>
      </c>
      <c r="G25" s="15"/>
      <c r="H25" s="8" t="str">
        <f>_xlfn.DISPIMG("ID_70A2FEF833AC4871AFC0AD608FB6B506",1)</f>
        <v>=DISPIMG("ID_70A2FEF833AC4871AFC0AD608FB6B506",1)</v>
      </c>
    </row>
    <row r="26" spans="1:8" ht="65" customHeight="1" x14ac:dyDescent="0.3">
      <c r="A26" s="6">
        <v>24</v>
      </c>
      <c r="B26" s="27"/>
      <c r="C26" s="13" t="s">
        <v>56</v>
      </c>
      <c r="D26" s="13" t="s">
        <v>57</v>
      </c>
      <c r="E26" s="14" t="s">
        <v>58</v>
      </c>
      <c r="F26" s="31">
        <v>13.8</v>
      </c>
      <c r="G26" s="15"/>
      <c r="H26" s="8" t="str">
        <f>_xlfn.DISPIMG("ID_F96B422D14684A339671DB61CE3D9996",1)</f>
        <v>=DISPIMG("ID_F96B422D14684A339671DB61CE3D9996",1)</v>
      </c>
    </row>
    <row r="27" spans="1:8" ht="70" customHeight="1" x14ac:dyDescent="0.3">
      <c r="A27" s="6">
        <v>25</v>
      </c>
      <c r="B27" s="27"/>
      <c r="C27" s="13" t="s">
        <v>59</v>
      </c>
      <c r="D27" s="13" t="s">
        <v>60</v>
      </c>
      <c r="E27" s="14" t="s">
        <v>61</v>
      </c>
      <c r="F27" s="31">
        <v>18</v>
      </c>
      <c r="G27" s="15"/>
      <c r="H27" s="8" t="str">
        <f>_xlfn.DISPIMG("ID_B195E8E0F7A44E79AA2E7DF95608A1C3",1)</f>
        <v>=DISPIMG("ID_B195E8E0F7A44E79AA2E7DF95608A1C3",1)</v>
      </c>
    </row>
    <row r="28" spans="1:8" ht="69" customHeight="1" x14ac:dyDescent="0.3">
      <c r="A28" s="6">
        <v>26</v>
      </c>
      <c r="B28" s="27"/>
      <c r="C28" s="13" t="s">
        <v>62</v>
      </c>
      <c r="D28" s="13" t="s">
        <v>63</v>
      </c>
      <c r="E28" s="14" t="s">
        <v>64</v>
      </c>
      <c r="F28" s="31">
        <v>5</v>
      </c>
      <c r="G28" s="15"/>
      <c r="H28" s="8" t="str">
        <f>_xlfn.DISPIMG("ID_B2D6C5F4B9514F8EA037ABC4C3D824CB",1)</f>
        <v>=DISPIMG("ID_B2D6C5F4B9514F8EA037ABC4C3D824CB",1)</v>
      </c>
    </row>
    <row r="29" spans="1:8" ht="69" customHeight="1" x14ac:dyDescent="0.3">
      <c r="A29" s="6">
        <v>27</v>
      </c>
      <c r="B29" s="27"/>
      <c r="C29" s="13" t="s">
        <v>65</v>
      </c>
      <c r="D29" s="13" t="s">
        <v>66</v>
      </c>
      <c r="E29" s="14" t="s">
        <v>15</v>
      </c>
      <c r="F29" s="31">
        <v>13</v>
      </c>
      <c r="G29" s="15"/>
      <c r="H29" s="8" t="str">
        <f>_xlfn.DISPIMG("ID_6063E8BF913B4E0F9031319FC02DFE33",1)</f>
        <v>=DISPIMG("ID_6063E8BF913B4E0F9031319FC02DFE33",1)</v>
      </c>
    </row>
    <row r="30" spans="1:8" ht="67" customHeight="1" x14ac:dyDescent="0.3">
      <c r="A30" s="6">
        <v>28</v>
      </c>
      <c r="B30" s="28"/>
      <c r="C30" s="13" t="s">
        <v>67</v>
      </c>
      <c r="D30" s="13" t="s">
        <v>68</v>
      </c>
      <c r="E30" s="14" t="s">
        <v>69</v>
      </c>
      <c r="F30" s="31">
        <v>15</v>
      </c>
      <c r="G30" s="15"/>
      <c r="H30" s="8" t="str">
        <f>_xlfn.DISPIMG("ID_21218D3D68AB435C9EB1A270FB77E8E9",1)</f>
        <v>=DISPIMG("ID_21218D3D68AB435C9EB1A270FB77E8E9",1)</v>
      </c>
    </row>
    <row r="31" spans="1:8" ht="76" customHeight="1" x14ac:dyDescent="0.3">
      <c r="A31" s="6">
        <v>29</v>
      </c>
      <c r="B31" s="26" t="s">
        <v>70</v>
      </c>
      <c r="C31" s="13" t="s">
        <v>71</v>
      </c>
      <c r="D31" s="13" t="s">
        <v>39</v>
      </c>
      <c r="E31" s="14" t="s">
        <v>49</v>
      </c>
      <c r="F31" s="31">
        <v>6</v>
      </c>
      <c r="G31" s="15"/>
      <c r="H31" s="8" t="str">
        <f>_xlfn.DISPIMG("ID_A71D8739A9874864BDDD2A5E0DD1F8BF",1)</f>
        <v>=DISPIMG("ID_A71D8739A9874864BDDD2A5E0DD1F8BF",1)</v>
      </c>
    </row>
    <row r="32" spans="1:8" ht="75" customHeight="1" x14ac:dyDescent="0.3">
      <c r="A32" s="6">
        <v>30</v>
      </c>
      <c r="B32" s="27"/>
      <c r="C32" s="13" t="s">
        <v>72</v>
      </c>
      <c r="D32" s="13" t="s">
        <v>73</v>
      </c>
      <c r="E32" s="14" t="s">
        <v>15</v>
      </c>
      <c r="F32" s="31">
        <v>8</v>
      </c>
      <c r="G32" s="15"/>
      <c r="H32" s="8" t="str">
        <f>_xlfn.DISPIMG("ID_649F968AB7384A8E87D7EE076C6BBC76",1)</f>
        <v>=DISPIMG("ID_649F968AB7384A8E87D7EE076C6BBC76",1)</v>
      </c>
    </row>
    <row r="33" spans="1:8" ht="66" customHeight="1" x14ac:dyDescent="0.3">
      <c r="A33" s="6">
        <v>31</v>
      </c>
      <c r="B33" s="27"/>
      <c r="C33" s="13" t="s">
        <v>74</v>
      </c>
      <c r="D33" s="13" t="s">
        <v>75</v>
      </c>
      <c r="E33" s="14" t="s">
        <v>76</v>
      </c>
      <c r="F33" s="31">
        <v>16</v>
      </c>
      <c r="G33" s="15"/>
      <c r="H33" s="8" t="str">
        <f>_xlfn.DISPIMG("ID_2DAF580DC16C4CB3B3B03FE455DA677D",1)</f>
        <v>=DISPIMG("ID_2DAF580DC16C4CB3B3B03FE455DA677D",1)</v>
      </c>
    </row>
    <row r="34" spans="1:8" ht="69" customHeight="1" x14ac:dyDescent="0.3">
      <c r="A34" s="6">
        <v>32</v>
      </c>
      <c r="B34" s="27"/>
      <c r="C34" s="13" t="s">
        <v>77</v>
      </c>
      <c r="D34" s="13" t="s">
        <v>78</v>
      </c>
      <c r="E34" s="14" t="s">
        <v>15</v>
      </c>
      <c r="F34" s="31">
        <v>250</v>
      </c>
      <c r="G34" s="15"/>
      <c r="H34" s="8" t="str">
        <f>_xlfn.DISPIMG("ID_6BE1136E946C4C3B8992459895A9A6CC",1)</f>
        <v>=DISPIMG("ID_6BE1136E946C4C3B8992459895A9A6CC",1)</v>
      </c>
    </row>
    <row r="35" spans="1:8" ht="68" customHeight="1" x14ac:dyDescent="0.3">
      <c r="A35" s="6">
        <v>33</v>
      </c>
      <c r="B35" s="27"/>
      <c r="C35" s="13" t="s">
        <v>79</v>
      </c>
      <c r="D35" s="13" t="s">
        <v>80</v>
      </c>
      <c r="E35" s="14" t="s">
        <v>76</v>
      </c>
      <c r="F35" s="31">
        <v>4</v>
      </c>
      <c r="G35" s="15"/>
      <c r="H35" s="8" t="str">
        <f>_xlfn.DISPIMG("ID_33E2A27BCE96401883207681A10079FD",1)</f>
        <v>=DISPIMG("ID_33E2A27BCE96401883207681A10079FD",1)</v>
      </c>
    </row>
    <row r="36" spans="1:8" ht="87" customHeight="1" x14ac:dyDescent="0.3">
      <c r="A36" s="6">
        <v>34</v>
      </c>
      <c r="B36" s="28"/>
      <c r="C36" s="13" t="s">
        <v>81</v>
      </c>
      <c r="D36" s="13" t="s">
        <v>82</v>
      </c>
      <c r="E36" s="14" t="s">
        <v>15</v>
      </c>
      <c r="F36" s="31">
        <v>12</v>
      </c>
      <c r="G36" s="15"/>
      <c r="H36" s="8" t="str">
        <f>_xlfn.DISPIMG("ID_682BA5FCB08F4D3F8817D04E05C3DC5E",1)</f>
        <v>=DISPIMG("ID_682BA5FCB08F4D3F8817D04E05C3DC5E",1)</v>
      </c>
    </row>
    <row r="37" spans="1:8" ht="75" customHeight="1" x14ac:dyDescent="0.3">
      <c r="A37" s="6">
        <v>35</v>
      </c>
      <c r="B37" s="26" t="s">
        <v>83</v>
      </c>
      <c r="C37" s="13" t="s">
        <v>84</v>
      </c>
      <c r="D37" s="13" t="s">
        <v>85</v>
      </c>
      <c r="E37" s="14" t="s">
        <v>86</v>
      </c>
      <c r="F37" s="31">
        <v>1</v>
      </c>
      <c r="G37" s="15"/>
      <c r="H37" s="8" t="str">
        <f>_xlfn.DISPIMG("ID_56C855733E9C4617A02145FF9111561D",1)</f>
        <v>=DISPIMG("ID_56C855733E9C4617A02145FF9111561D",1)</v>
      </c>
    </row>
    <row r="38" spans="1:8" ht="64" customHeight="1" x14ac:dyDescent="0.3">
      <c r="A38" s="6">
        <v>36</v>
      </c>
      <c r="B38" s="27"/>
      <c r="C38" s="13" t="s">
        <v>87</v>
      </c>
      <c r="D38" s="13" t="s">
        <v>85</v>
      </c>
      <c r="E38" s="14" t="s">
        <v>86</v>
      </c>
      <c r="F38" s="31">
        <v>1</v>
      </c>
      <c r="G38" s="15"/>
      <c r="H38" s="8" t="str">
        <f>_xlfn.DISPIMG("ID_24979054659B4024AAB9924D9F260ED6",1)</f>
        <v>=DISPIMG("ID_24979054659B4024AAB9924D9F260ED6",1)</v>
      </c>
    </row>
    <row r="39" spans="1:8" ht="75" customHeight="1" x14ac:dyDescent="0.3">
      <c r="A39" s="6">
        <v>37</v>
      </c>
      <c r="B39" s="27"/>
      <c r="C39" s="13" t="s">
        <v>88</v>
      </c>
      <c r="D39" s="13" t="s">
        <v>85</v>
      </c>
      <c r="E39" s="14" t="s">
        <v>86</v>
      </c>
      <c r="F39" s="31">
        <v>1</v>
      </c>
      <c r="G39" s="15"/>
      <c r="H39" s="8" t="str">
        <f>_xlfn.DISPIMG("ID_AB27C4DF859348E38BB85A57DEA2816F",1)</f>
        <v>=DISPIMG("ID_AB27C4DF859348E38BB85A57DEA2816F",1)</v>
      </c>
    </row>
    <row r="40" spans="1:8" ht="73" customHeight="1" x14ac:dyDescent="0.3">
      <c r="A40" s="6">
        <v>38</v>
      </c>
      <c r="B40" s="27"/>
      <c r="C40" s="13" t="s">
        <v>89</v>
      </c>
      <c r="D40" s="13" t="s">
        <v>90</v>
      </c>
      <c r="E40" s="14" t="s">
        <v>86</v>
      </c>
      <c r="F40" s="31">
        <v>2.5</v>
      </c>
      <c r="G40" s="15"/>
      <c r="H40" s="8" t="str">
        <f>_xlfn.DISPIMG("ID_CEBABEDE456D472F81A17C6E42AEB686",1)</f>
        <v>=DISPIMG("ID_CEBABEDE456D472F81A17C6E42AEB686",1)</v>
      </c>
    </row>
    <row r="41" spans="1:8" ht="73" customHeight="1" x14ac:dyDescent="0.3">
      <c r="A41" s="6">
        <v>39</v>
      </c>
      <c r="B41" s="27"/>
      <c r="C41" s="13" t="s">
        <v>91</v>
      </c>
      <c r="D41" s="13" t="s">
        <v>92</v>
      </c>
      <c r="E41" s="14" t="s">
        <v>86</v>
      </c>
      <c r="F41" s="31">
        <v>3</v>
      </c>
      <c r="G41" s="15"/>
      <c r="H41" s="8" t="str">
        <f>_xlfn.DISPIMG("ID_AC3929793F4F4B9188B4E6A5CCFB94F0",1)</f>
        <v>=DISPIMG("ID_AC3929793F4F4B9188B4E6A5CCFB94F0",1)</v>
      </c>
    </row>
    <row r="42" spans="1:8" ht="83" customHeight="1" x14ac:dyDescent="0.3">
      <c r="A42" s="6">
        <v>40</v>
      </c>
      <c r="B42" s="27"/>
      <c r="C42" s="13" t="s">
        <v>93</v>
      </c>
      <c r="D42" s="13" t="s">
        <v>94</v>
      </c>
      <c r="E42" s="14" t="s">
        <v>86</v>
      </c>
      <c r="F42" s="31">
        <v>3</v>
      </c>
      <c r="G42" s="15"/>
      <c r="H42" s="8" t="str">
        <f>_xlfn.DISPIMG("ID_D21399F01CD64B519F74D03561A5EC4E",1)</f>
        <v>=DISPIMG("ID_D21399F01CD64B519F74D03561A5EC4E",1)</v>
      </c>
    </row>
    <row r="43" spans="1:8" ht="90" customHeight="1" x14ac:dyDescent="0.3">
      <c r="A43" s="6">
        <v>41</v>
      </c>
      <c r="B43" s="27"/>
      <c r="C43" s="13" t="s">
        <v>95</v>
      </c>
      <c r="D43" s="13" t="s">
        <v>96</v>
      </c>
      <c r="E43" s="14" t="s">
        <v>55</v>
      </c>
      <c r="F43" s="31">
        <v>6</v>
      </c>
      <c r="G43" s="15"/>
      <c r="H43" s="8" t="str">
        <f>_xlfn.DISPIMG("ID_347D40150144438C8D65D88A93F844CC",1)</f>
        <v>=DISPIMG("ID_347D40150144438C8D65D88A93F844CC",1)</v>
      </c>
    </row>
    <row r="44" spans="1:8" ht="81" customHeight="1" x14ac:dyDescent="0.3">
      <c r="A44" s="6">
        <v>42</v>
      </c>
      <c r="B44" s="27"/>
      <c r="C44" s="13" t="s">
        <v>97</v>
      </c>
      <c r="D44" s="13" t="s">
        <v>78</v>
      </c>
      <c r="E44" s="14" t="s">
        <v>15</v>
      </c>
      <c r="F44" s="31">
        <v>250</v>
      </c>
      <c r="G44" s="15"/>
      <c r="H44" s="8" t="str">
        <f>_xlfn.DISPIMG("ID_6BE1136E946C4C3B8992459895A9A6CC",1)</f>
        <v>=DISPIMG("ID_6BE1136E946C4C3B8992459895A9A6CC",1)</v>
      </c>
    </row>
    <row r="45" spans="1:8" ht="88" customHeight="1" x14ac:dyDescent="0.3">
      <c r="A45" s="6">
        <v>43</v>
      </c>
      <c r="B45" s="28"/>
      <c r="C45" s="13" t="s">
        <v>98</v>
      </c>
      <c r="D45" s="13" t="s">
        <v>99</v>
      </c>
      <c r="E45" s="14" t="s">
        <v>15</v>
      </c>
      <c r="F45" s="31">
        <v>220</v>
      </c>
      <c r="G45" s="15"/>
      <c r="H45" s="8" t="str">
        <f>_xlfn.DISPIMG("ID_6BBB3E0675364174A036EE118A9D2CE2",1)</f>
        <v>=DISPIMG("ID_6BBB3E0675364174A036EE118A9D2CE2",1)</v>
      </c>
    </row>
    <row r="46" spans="1:8" ht="80" customHeight="1" x14ac:dyDescent="0.3">
      <c r="A46" s="6">
        <v>44</v>
      </c>
      <c r="B46" s="19" t="s">
        <v>100</v>
      </c>
      <c r="C46" s="13" t="s">
        <v>101</v>
      </c>
      <c r="D46" s="13" t="s">
        <v>102</v>
      </c>
      <c r="E46" s="14" t="s">
        <v>55</v>
      </c>
      <c r="F46" s="31">
        <v>23</v>
      </c>
      <c r="G46" s="15"/>
      <c r="H46" s="8" t="str">
        <f>_xlfn.DISPIMG("ID_AF184696E7334CC2AC4B1789D65B8925",1)</f>
        <v>=DISPIMG("ID_AF184696E7334CC2AC4B1789D65B8925",1)</v>
      </c>
    </row>
    <row r="47" spans="1:8" ht="75" customHeight="1" x14ac:dyDescent="0.3">
      <c r="A47" s="6">
        <v>45</v>
      </c>
      <c r="B47" s="20"/>
      <c r="C47" s="13" t="s">
        <v>103</v>
      </c>
      <c r="D47" s="13" t="s">
        <v>104</v>
      </c>
      <c r="E47" s="14" t="s">
        <v>55</v>
      </c>
      <c r="F47" s="31">
        <v>4</v>
      </c>
      <c r="G47" s="15"/>
      <c r="H47" s="8" t="str">
        <f>_xlfn.DISPIMG("ID_AE3E666178E9418E86E7B5BA2734DDF9",1)</f>
        <v>=DISPIMG("ID_AE3E666178E9418E86E7B5BA2734DDF9",1)</v>
      </c>
    </row>
    <row r="48" spans="1:8" ht="62" customHeight="1" x14ac:dyDescent="0.3">
      <c r="A48" s="6">
        <v>46</v>
      </c>
      <c r="B48" s="20"/>
      <c r="C48" s="13" t="s">
        <v>103</v>
      </c>
      <c r="D48" s="13" t="s">
        <v>105</v>
      </c>
      <c r="E48" s="14" t="s">
        <v>55</v>
      </c>
      <c r="F48" s="31">
        <v>5</v>
      </c>
      <c r="G48" s="15"/>
      <c r="H48" s="8" t="str">
        <f>_xlfn.DISPIMG("ID_D4EB8C4C356A44029288583F46D89B16",1)</f>
        <v>=DISPIMG("ID_D4EB8C4C356A44029288583F46D89B16",1)</v>
      </c>
    </row>
    <row r="49" spans="1:8" ht="62" customHeight="1" x14ac:dyDescent="0.3">
      <c r="A49" s="6">
        <v>47</v>
      </c>
      <c r="B49" s="20"/>
      <c r="C49" s="13" t="s">
        <v>103</v>
      </c>
      <c r="D49" s="13" t="s">
        <v>106</v>
      </c>
      <c r="E49" s="14" t="s">
        <v>55</v>
      </c>
      <c r="F49" s="31">
        <v>5</v>
      </c>
      <c r="G49" s="15"/>
      <c r="H49" s="8" t="str">
        <f>_xlfn.DISPIMG("ID_917ED2F5EC354AC0A7A93648774DFFA5",1)</f>
        <v>=DISPIMG("ID_917ED2F5EC354AC0A7A93648774DFFA5",1)</v>
      </c>
    </row>
    <row r="50" spans="1:8" ht="65" customHeight="1" x14ac:dyDescent="0.3">
      <c r="A50" s="6">
        <v>48</v>
      </c>
      <c r="B50" s="20"/>
      <c r="C50" s="13" t="s">
        <v>107</v>
      </c>
      <c r="D50" s="13" t="s">
        <v>104</v>
      </c>
      <c r="E50" s="14" t="s">
        <v>55</v>
      </c>
      <c r="F50" s="31">
        <v>4</v>
      </c>
      <c r="G50" s="15"/>
      <c r="H50" s="8" t="str">
        <f>_xlfn.DISPIMG("ID_9B3ADE3EDC964D6B8508DC3D2DC0BC1D",1)</f>
        <v>=DISPIMG("ID_9B3ADE3EDC964D6B8508DC3D2DC0BC1D",1)</v>
      </c>
    </row>
    <row r="51" spans="1:8" ht="69" customHeight="1" x14ac:dyDescent="0.3">
      <c r="A51" s="6">
        <v>49</v>
      </c>
      <c r="B51" s="20"/>
      <c r="C51" s="13" t="s">
        <v>107</v>
      </c>
      <c r="D51" s="13" t="s">
        <v>105</v>
      </c>
      <c r="E51" s="14" t="s">
        <v>55</v>
      </c>
      <c r="F51" s="31">
        <v>5</v>
      </c>
      <c r="G51" s="15"/>
      <c r="H51" s="8" t="str">
        <f>_xlfn.DISPIMG("ID_9B2112B035AA41818F9E3A2B17BECF10",1)</f>
        <v>=DISPIMG("ID_9B2112B035AA41818F9E3A2B17BECF10",1)</v>
      </c>
    </row>
    <row r="52" spans="1:8" ht="63" customHeight="1" x14ac:dyDescent="0.3">
      <c r="A52" s="6">
        <v>50</v>
      </c>
      <c r="B52" s="20"/>
      <c r="C52" s="13" t="s">
        <v>108</v>
      </c>
      <c r="D52" s="13" t="s">
        <v>82</v>
      </c>
      <c r="E52" s="14" t="s">
        <v>64</v>
      </c>
      <c r="F52" s="31">
        <v>3</v>
      </c>
      <c r="G52" s="15"/>
      <c r="H52" s="8" t="str">
        <f>_xlfn.DISPIMG("ID_B4DA2F58CA25407389C9ECFD924ACDDB",1)</f>
        <v>=DISPIMG("ID_B4DA2F58CA25407389C9ECFD924ACDDB",1)</v>
      </c>
    </row>
    <row r="53" spans="1:8" ht="73" customHeight="1" x14ac:dyDescent="0.3">
      <c r="A53" s="6">
        <v>51</v>
      </c>
      <c r="B53" s="20"/>
      <c r="C53" s="16" t="s">
        <v>109</v>
      </c>
      <c r="D53" s="16" t="s">
        <v>110</v>
      </c>
      <c r="E53" s="17" t="s">
        <v>111</v>
      </c>
      <c r="F53" s="31">
        <v>1</v>
      </c>
      <c r="G53" s="15"/>
      <c r="H53" s="8" t="str">
        <f>_xlfn.DISPIMG("ID_5D9AAA02EAFE4B5E892B5ACEA7CD090C",1)</f>
        <v>=DISPIMG("ID_5D9AAA02EAFE4B5E892B5ACEA7CD090C",1)</v>
      </c>
    </row>
    <row r="54" spans="1:8" ht="64" customHeight="1" x14ac:dyDescent="0.3">
      <c r="A54" s="6">
        <v>52</v>
      </c>
      <c r="B54" s="20"/>
      <c r="C54" s="13" t="s">
        <v>112</v>
      </c>
      <c r="D54" s="13" t="s">
        <v>113</v>
      </c>
      <c r="E54" s="14" t="s">
        <v>55</v>
      </c>
      <c r="F54" s="31">
        <v>2</v>
      </c>
      <c r="G54" s="15"/>
      <c r="H54" s="8" t="str">
        <f>_xlfn.DISPIMG("ID_1F62A9C30B34469CB207B5D7534C9D25",1)</f>
        <v>=DISPIMG("ID_1F62A9C30B34469CB207B5D7534C9D25",1)</v>
      </c>
    </row>
    <row r="55" spans="1:8" ht="73" customHeight="1" x14ac:dyDescent="0.3">
      <c r="A55" s="6">
        <v>53</v>
      </c>
      <c r="B55" s="20"/>
      <c r="C55" s="13" t="s">
        <v>114</v>
      </c>
      <c r="D55" s="13" t="s">
        <v>39</v>
      </c>
      <c r="E55" s="14" t="s">
        <v>64</v>
      </c>
      <c r="F55" s="31">
        <v>2.5</v>
      </c>
      <c r="G55" s="15"/>
      <c r="H55" s="8" t="str">
        <f>_xlfn.DISPIMG("ID_E732BB705EE24250B20213013CFE5271",1)</f>
        <v>=DISPIMG("ID_E732BB705EE24250B20213013CFE5271",1)</v>
      </c>
    </row>
    <row r="56" spans="1:8" ht="64" customHeight="1" x14ac:dyDescent="0.3">
      <c r="A56" s="6">
        <v>54</v>
      </c>
      <c r="B56" s="20"/>
      <c r="C56" s="13" t="s">
        <v>115</v>
      </c>
      <c r="D56" s="13" t="s">
        <v>116</v>
      </c>
      <c r="E56" s="14" t="s">
        <v>64</v>
      </c>
      <c r="F56" s="31">
        <v>4</v>
      </c>
      <c r="G56" s="15"/>
      <c r="H56" s="8" t="str">
        <f>_xlfn.DISPIMG("ID_643E13B8BBEE4F8785EB0A599122101D",1)</f>
        <v>=DISPIMG("ID_643E13B8BBEE4F8785EB0A599122101D",1)</v>
      </c>
    </row>
    <row r="57" spans="1:8" ht="61" customHeight="1" x14ac:dyDescent="0.3">
      <c r="A57" s="6">
        <v>55</v>
      </c>
      <c r="B57" s="20"/>
      <c r="C57" s="13" t="s">
        <v>117</v>
      </c>
      <c r="D57" s="13" t="s">
        <v>118</v>
      </c>
      <c r="E57" s="14" t="s">
        <v>15</v>
      </c>
      <c r="F57" s="31">
        <v>6.5</v>
      </c>
      <c r="G57" s="15"/>
      <c r="H57" s="8" t="str">
        <f>_xlfn.DISPIMG("ID_4FBFCF0341824617B42C4D8110600C3A",1)</f>
        <v>=DISPIMG("ID_4FBFCF0341824617B42C4D8110600C3A",1)</v>
      </c>
    </row>
    <row r="58" spans="1:8" ht="69" customHeight="1" x14ac:dyDescent="0.3">
      <c r="A58" s="6">
        <v>56</v>
      </c>
      <c r="B58" s="20"/>
      <c r="C58" s="13" t="s">
        <v>119</v>
      </c>
      <c r="D58" s="13" t="s">
        <v>120</v>
      </c>
      <c r="E58" s="14" t="s">
        <v>15</v>
      </c>
      <c r="F58" s="31">
        <v>12</v>
      </c>
      <c r="G58" s="15"/>
      <c r="H58" s="8" t="str">
        <f>_xlfn.DISPIMG("ID_D106FD3ECC6E45AFB8F82D4A6EB02DEF",1)</f>
        <v>=DISPIMG("ID_D106FD3ECC6E45AFB8F82D4A6EB02DEF",1)</v>
      </c>
    </row>
    <row r="59" spans="1:8" ht="64" customHeight="1" x14ac:dyDescent="0.3">
      <c r="A59" s="6">
        <v>57</v>
      </c>
      <c r="B59" s="20"/>
      <c r="C59" s="13" t="s">
        <v>121</v>
      </c>
      <c r="D59" s="13" t="s">
        <v>122</v>
      </c>
      <c r="E59" s="14" t="s">
        <v>123</v>
      </c>
      <c r="F59" s="31">
        <v>6.5</v>
      </c>
      <c r="G59" s="15"/>
      <c r="H59" s="8" t="str">
        <f>_xlfn.DISPIMG("ID_D087BCBCA5324A95A0B571156489C93C",1)</f>
        <v>=DISPIMG("ID_D087BCBCA5324A95A0B571156489C93C",1)</v>
      </c>
    </row>
    <row r="60" spans="1:8" ht="61" customHeight="1" x14ac:dyDescent="0.3">
      <c r="A60" s="6">
        <v>58</v>
      </c>
      <c r="B60" s="21"/>
      <c r="C60" s="13" t="s">
        <v>124</v>
      </c>
      <c r="D60" s="13" t="s">
        <v>125</v>
      </c>
      <c r="E60" s="14" t="s">
        <v>126</v>
      </c>
      <c r="F60" s="31">
        <v>5</v>
      </c>
      <c r="G60" s="15"/>
      <c r="H60" s="8" t="str">
        <f>_xlfn.DISPIMG("ID_AA2C93351EE04F7C85564A53E1F64BC5",1)</f>
        <v>=DISPIMG("ID_AA2C93351EE04F7C85564A53E1F64BC5",1)</v>
      </c>
    </row>
    <row r="62" spans="1:8" x14ac:dyDescent="0.3">
      <c r="A62" s="22" t="s">
        <v>127</v>
      </c>
      <c r="B62" s="23"/>
      <c r="C62" s="23"/>
      <c r="D62" s="23"/>
      <c r="E62" s="23"/>
      <c r="F62" s="23"/>
      <c r="G62" s="23"/>
      <c r="H62" s="23"/>
    </row>
    <row r="63" spans="1:8" x14ac:dyDescent="0.3">
      <c r="A63" s="23"/>
      <c r="B63" s="23"/>
      <c r="C63" s="23"/>
      <c r="D63" s="23"/>
      <c r="E63" s="23"/>
      <c r="F63" s="23"/>
      <c r="G63" s="23"/>
      <c r="H63" s="23"/>
    </row>
    <row r="64" spans="1:8" x14ac:dyDescent="0.3">
      <c r="A64" s="23"/>
      <c r="B64" s="23"/>
      <c r="C64" s="23"/>
      <c r="D64" s="23"/>
      <c r="E64" s="23"/>
      <c r="F64" s="23"/>
      <c r="G64" s="23"/>
      <c r="H64" s="23"/>
    </row>
    <row r="65" spans="1:8" x14ac:dyDescent="0.3">
      <c r="A65" s="23"/>
      <c r="B65" s="23"/>
      <c r="C65" s="23"/>
      <c r="D65" s="23"/>
      <c r="E65" s="23"/>
      <c r="F65" s="23"/>
      <c r="G65" s="23"/>
      <c r="H65" s="23"/>
    </row>
    <row r="66" spans="1:8" x14ac:dyDescent="0.3">
      <c r="A66" s="23"/>
      <c r="B66" s="23"/>
      <c r="C66" s="23"/>
      <c r="D66" s="23"/>
      <c r="E66" s="23"/>
      <c r="F66" s="23"/>
      <c r="G66" s="23"/>
      <c r="H66" s="23"/>
    </row>
    <row r="67" spans="1:8" x14ac:dyDescent="0.3">
      <c r="A67" s="23"/>
      <c r="B67" s="23"/>
      <c r="C67" s="23"/>
      <c r="D67" s="23"/>
      <c r="E67" s="23"/>
      <c r="F67" s="23"/>
      <c r="G67" s="23"/>
      <c r="H67" s="23"/>
    </row>
    <row r="68" spans="1:8" x14ac:dyDescent="0.3">
      <c r="A68" s="23"/>
      <c r="B68" s="23"/>
      <c r="C68" s="23"/>
      <c r="D68" s="23"/>
      <c r="E68" s="23"/>
      <c r="F68" s="23"/>
      <c r="G68" s="23"/>
      <c r="H68" s="23"/>
    </row>
    <row r="69" spans="1:8" x14ac:dyDescent="0.3">
      <c r="A69" s="23"/>
      <c r="B69" s="23"/>
      <c r="C69" s="23"/>
      <c r="D69" s="23"/>
      <c r="E69" s="23"/>
      <c r="F69" s="23"/>
      <c r="G69" s="23"/>
      <c r="H69" s="23"/>
    </row>
  </sheetData>
  <mergeCells count="7">
    <mergeCell ref="B46:B60"/>
    <mergeCell ref="A62:H69"/>
    <mergeCell ref="A1:H1"/>
    <mergeCell ref="B3:B21"/>
    <mergeCell ref="B22:B30"/>
    <mergeCell ref="B31:B36"/>
    <mergeCell ref="B37:B45"/>
  </mergeCells>
  <phoneticPr fontId="8"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XL P</dc:creator>
  <cp:lastModifiedBy>XL P</cp:lastModifiedBy>
  <cp:lastPrinted>2025-06-18T02:23:00Z</cp:lastPrinted>
  <dcterms:created xsi:type="dcterms:W3CDTF">2024-09-03T01:41:00Z</dcterms:created>
  <dcterms:modified xsi:type="dcterms:W3CDTF">2025-08-15T05:57:17Z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65CF6A3D9F194B3CAE3356392607345A_13</vt:lpwstr>
  </property>
  <property fmtid="{D5CDD505-2E9C-101B-9397-08002B2CF9AE}" pid="3" name="KSOProductBuildVer">
    <vt:lpwstr>2052-12.1.0.21915</vt:lpwstr>
  </property>
</Properties>
</file>